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- Special Invest Cmd (SIC)\Travel Requests (Appendix B, C, D)\"/>
    </mc:Choice>
  </mc:AlternateContent>
  <bookViews>
    <workbookView xWindow="60" yWindow="480" windowWidth="15570" windowHeight="10560" tabRatio="887" firstSheet="1" activeTab="1"/>
  </bookViews>
  <sheets>
    <sheet name="Instructions-Guide" sheetId="8" r:id="rId1"/>
    <sheet name="infosheet" sheetId="4" r:id="rId2"/>
    <sheet name="Appendix B" sheetId="1" r:id="rId3"/>
    <sheet name="Appendix C (Travel Advance)" sheetId="3" r:id="rId4"/>
    <sheet name="Exhibit B (non-City funding)" sheetId="7" r:id="rId5"/>
    <sheet name="Detail of Expenses" sheetId="6" r:id="rId6"/>
    <sheet name="Appendix D" sheetId="5" r:id="rId7"/>
    <sheet name="Final Exhibit B " sheetId="9" r:id="rId8"/>
  </sheets>
  <definedNames>
    <definedName name="_xlnm.Print_Area" localSheetId="2">'Appendix B'!$A$2:$AA$122</definedName>
  </definedNames>
  <calcPr calcId="162913"/>
</workbook>
</file>

<file path=xl/calcChain.xml><?xml version="1.0" encoding="utf-8"?>
<calcChain xmlns="http://schemas.openxmlformats.org/spreadsheetml/2006/main">
  <c r="U2" i="1" l="1"/>
  <c r="S8" i="1"/>
  <c r="AG24" i="5" l="1"/>
  <c r="AG23" i="5"/>
  <c r="I26" i="5" l="1"/>
  <c r="AG29" i="5"/>
  <c r="AG28" i="5"/>
  <c r="D14" i="3" l="1"/>
  <c r="X12" i="3"/>
  <c r="K12" i="3"/>
  <c r="C12" i="3"/>
  <c r="W8" i="3"/>
  <c r="I10" i="3"/>
  <c r="F8" i="3"/>
  <c r="W31" i="3"/>
  <c r="T31" i="3"/>
  <c r="T30" i="3"/>
  <c r="Q31" i="3"/>
  <c r="Q30" i="3"/>
  <c r="N31" i="3"/>
  <c r="N30" i="3"/>
  <c r="K31" i="3"/>
  <c r="K30" i="3"/>
  <c r="H31" i="3"/>
  <c r="H30" i="3"/>
  <c r="E31" i="3"/>
  <c r="E30" i="3"/>
  <c r="W23" i="3"/>
  <c r="T23" i="3"/>
  <c r="Q23" i="3"/>
  <c r="N23" i="3"/>
  <c r="K23" i="3"/>
  <c r="H23" i="3"/>
  <c r="E23" i="3"/>
  <c r="W22" i="3"/>
  <c r="T22" i="3"/>
  <c r="Q22" i="3"/>
  <c r="N22" i="3"/>
  <c r="K22" i="3"/>
  <c r="H22" i="3"/>
  <c r="E22" i="3"/>
  <c r="W30" i="3"/>
  <c r="W29" i="3"/>
  <c r="T29" i="3"/>
  <c r="Q29" i="3"/>
  <c r="N29" i="3"/>
  <c r="K29" i="3"/>
  <c r="H29" i="3"/>
  <c r="E29" i="3"/>
  <c r="W21" i="3"/>
  <c r="T21" i="3"/>
  <c r="Q21" i="3"/>
  <c r="N21" i="3"/>
  <c r="K21" i="3"/>
  <c r="H21" i="3"/>
  <c r="E21" i="3"/>
  <c r="V50" i="9" l="1"/>
  <c r="V48" i="9"/>
  <c r="V52" i="9"/>
  <c r="V54" i="9"/>
  <c r="V56" i="9"/>
  <c r="V44" i="9"/>
  <c r="V42" i="9"/>
  <c r="V40" i="9" l="1"/>
  <c r="M30" i="5"/>
  <c r="J50" i="9" l="1"/>
  <c r="J48" i="9"/>
  <c r="J46" i="9"/>
  <c r="J44" i="9"/>
  <c r="J42" i="9"/>
  <c r="J40" i="9"/>
  <c r="D25" i="9"/>
  <c r="E23" i="9"/>
  <c r="O20" i="9"/>
  <c r="E20" i="9"/>
  <c r="F17" i="9"/>
  <c r="C14" i="9"/>
  <c r="K11" i="9"/>
  <c r="W44" i="1"/>
  <c r="W43" i="1"/>
  <c r="W42" i="1"/>
  <c r="W38" i="1"/>
  <c r="W36" i="1"/>
  <c r="P93" i="4"/>
  <c r="AG31" i="5" s="1"/>
  <c r="J83" i="4"/>
  <c r="J76" i="4"/>
  <c r="E102" i="4" l="1"/>
  <c r="W41" i="1" s="1"/>
  <c r="U44" i="1"/>
  <c r="A56" i="9" s="1"/>
  <c r="U43" i="1"/>
  <c r="A54" i="9" s="1"/>
  <c r="U42" i="1"/>
  <c r="A52" i="9" s="1"/>
  <c r="U41" i="1"/>
  <c r="A50" i="9" s="1"/>
  <c r="U40" i="1"/>
  <c r="A48" i="9" s="1"/>
  <c r="U39" i="1"/>
  <c r="A46" i="9" s="1"/>
  <c r="U38" i="1"/>
  <c r="A44" i="9" s="1"/>
  <c r="U36" i="1"/>
  <c r="A40" i="9" s="1"/>
  <c r="U37" i="1"/>
  <c r="A42" i="9" s="1"/>
  <c r="E44" i="1" l="1"/>
  <c r="E43" i="1"/>
  <c r="J54" i="9" s="1"/>
  <c r="E42" i="1"/>
  <c r="J52" i="9" s="1"/>
  <c r="J50" i="7"/>
  <c r="A54" i="7"/>
  <c r="A52" i="7"/>
  <c r="A50" i="7"/>
  <c r="J48" i="7"/>
  <c r="J46" i="7"/>
  <c r="J44" i="7"/>
  <c r="J42" i="7"/>
  <c r="J40" i="7"/>
  <c r="J38" i="7"/>
  <c r="A48" i="7"/>
  <c r="A46" i="7"/>
  <c r="A44" i="7"/>
  <c r="A42" i="7"/>
  <c r="A40" i="7"/>
  <c r="A38" i="7"/>
  <c r="J54" i="7" l="1"/>
  <c r="J56" i="9"/>
  <c r="J52" i="7"/>
  <c r="A10" i="5" l="1"/>
  <c r="E23" i="7" l="1"/>
  <c r="V54" i="7" l="1"/>
  <c r="V52" i="7"/>
  <c r="V50" i="7"/>
  <c r="V48" i="7"/>
  <c r="V40" i="7"/>
  <c r="V38" i="7" l="1"/>
  <c r="C23" i="1" l="1"/>
  <c r="Y22" i="1" l="1"/>
  <c r="H38" i="1" l="1"/>
  <c r="J49" i="1" l="1"/>
  <c r="H65" i="4"/>
  <c r="C49" i="1" l="1"/>
  <c r="O49" i="1"/>
  <c r="G21" i="1" l="1"/>
  <c r="G15" i="1"/>
  <c r="B65" i="1" l="1"/>
  <c r="U44" i="6"/>
  <c r="AE25" i="5" s="1"/>
  <c r="U43" i="6"/>
  <c r="AC25" i="5" s="1"/>
  <c r="U42" i="6"/>
  <c r="AA25" i="5" s="1"/>
  <c r="U41" i="6"/>
  <c r="Y25" i="5" s="1"/>
  <c r="U40" i="6"/>
  <c r="W25" i="5" s="1"/>
  <c r="U39" i="6"/>
  <c r="U25" i="5" s="1"/>
  <c r="U38" i="6"/>
  <c r="S25" i="5" s="1"/>
  <c r="X8" i="1" l="1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31" i="6"/>
  <c r="U37" i="6"/>
  <c r="Q25" i="5" s="1"/>
  <c r="U36" i="6"/>
  <c r="O25" i="5" s="1"/>
  <c r="U35" i="6"/>
  <c r="M25" i="5" s="1"/>
  <c r="U34" i="6"/>
  <c r="K25" i="5" s="1"/>
  <c r="U33" i="6"/>
  <c r="I25" i="5" s="1"/>
  <c r="U32" i="6"/>
  <c r="G25" i="5" s="1"/>
  <c r="U31" i="6"/>
  <c r="E25" i="5" s="1"/>
  <c r="U83" i="4"/>
  <c r="U76" i="4"/>
  <c r="S94" i="4" s="1"/>
  <c r="S45" i="6"/>
  <c r="AG25" i="5" l="1"/>
  <c r="U45" i="6"/>
  <c r="Y6" i="5"/>
  <c r="F17" i="7"/>
  <c r="J37" i="5"/>
  <c r="F41" i="1"/>
  <c r="A6" i="5"/>
  <c r="B4" i="6"/>
  <c r="B8" i="1"/>
  <c r="K11" i="7"/>
  <c r="C5" i="1"/>
  <c r="I20" i="1"/>
  <c r="V16" i="1"/>
  <c r="U49" i="1"/>
  <c r="C27" i="1"/>
  <c r="L8" i="1" l="1"/>
  <c r="J10" i="5"/>
  <c r="Q12" i="3" l="1"/>
  <c r="D25" i="7"/>
  <c r="O20" i="7"/>
  <c r="E20" i="7"/>
  <c r="C14" i="7"/>
  <c r="AE44" i="6" l="1"/>
  <c r="AE43" i="6"/>
  <c r="AE42" i="6"/>
  <c r="AE41" i="6"/>
  <c r="AE40" i="6"/>
  <c r="AE39" i="6"/>
  <c r="AE38" i="6"/>
  <c r="AE37" i="6"/>
  <c r="AE36" i="6"/>
  <c r="AE35" i="6"/>
  <c r="AE34" i="6"/>
  <c r="AE33" i="6"/>
  <c r="AE32" i="6"/>
  <c r="AE31" i="6"/>
  <c r="C76" i="1"/>
  <c r="O78" i="4"/>
  <c r="P78" i="4"/>
  <c r="Q78" i="4"/>
  <c r="R78" i="4"/>
  <c r="S78" i="4"/>
  <c r="T78" i="4"/>
  <c r="N78" i="4"/>
  <c r="C78" i="4"/>
  <c r="E27" i="3" s="1"/>
  <c r="T71" i="4"/>
  <c r="S71" i="4"/>
  <c r="R71" i="4"/>
  <c r="Q71" i="4"/>
  <c r="P71" i="4"/>
  <c r="O71" i="4"/>
  <c r="D71" i="4"/>
  <c r="H19" i="3" s="1"/>
  <c r="I71" i="4"/>
  <c r="W19" i="3" s="1"/>
  <c r="H71" i="4"/>
  <c r="T19" i="3" s="1"/>
  <c r="G71" i="4"/>
  <c r="Q19" i="3" s="1"/>
  <c r="F71" i="4"/>
  <c r="N19" i="3" s="1"/>
  <c r="E71" i="4"/>
  <c r="K19" i="3" s="1"/>
  <c r="N71" i="4"/>
  <c r="C71" i="4"/>
  <c r="E19" i="3" s="1"/>
  <c r="O24" i="6"/>
  <c r="AE18" i="5" s="1"/>
  <c r="O23" i="6"/>
  <c r="AC18" i="5" s="1"/>
  <c r="O22" i="6"/>
  <c r="AA18" i="5" s="1"/>
  <c r="O21" i="6"/>
  <c r="Y18" i="5" s="1"/>
  <c r="O20" i="6"/>
  <c r="W18" i="5" s="1"/>
  <c r="O19" i="6"/>
  <c r="U18" i="5" s="1"/>
  <c r="O18" i="6"/>
  <c r="S18" i="5" s="1"/>
  <c r="O17" i="6"/>
  <c r="Q18" i="5" s="1"/>
  <c r="O16" i="6"/>
  <c r="O18" i="5" s="1"/>
  <c r="O15" i="6"/>
  <c r="M18" i="5" s="1"/>
  <c r="O14" i="6"/>
  <c r="K18" i="5" s="1"/>
  <c r="O13" i="6"/>
  <c r="I18" i="5" s="1"/>
  <c r="O12" i="6"/>
  <c r="G18" i="5" s="1"/>
  <c r="O11" i="6"/>
  <c r="E18" i="5" s="1"/>
  <c r="K24" i="6"/>
  <c r="AE17" i="5" s="1"/>
  <c r="K23" i="6"/>
  <c r="AC17" i="5" s="1"/>
  <c r="K22" i="6"/>
  <c r="AA17" i="5" s="1"/>
  <c r="K21" i="6"/>
  <c r="Y17" i="5" s="1"/>
  <c r="K20" i="6"/>
  <c r="W17" i="5" s="1"/>
  <c r="K19" i="6"/>
  <c r="U17" i="5" s="1"/>
  <c r="K18" i="6"/>
  <c r="S17" i="5" s="1"/>
  <c r="K17" i="6"/>
  <c r="Q17" i="5" s="1"/>
  <c r="K16" i="6"/>
  <c r="O17" i="5" s="1"/>
  <c r="K15" i="6"/>
  <c r="M17" i="5" s="1"/>
  <c r="K14" i="6"/>
  <c r="K17" i="5" s="1"/>
  <c r="K13" i="6"/>
  <c r="I17" i="5" s="1"/>
  <c r="K12" i="6"/>
  <c r="G17" i="5" s="1"/>
  <c r="K11" i="6"/>
  <c r="E17" i="5" s="1"/>
  <c r="G24" i="6"/>
  <c r="AE16" i="5" s="1"/>
  <c r="G23" i="6"/>
  <c r="AC16" i="5" s="1"/>
  <c r="G22" i="6"/>
  <c r="AA16" i="5" s="1"/>
  <c r="G21" i="6"/>
  <c r="Y16" i="5" s="1"/>
  <c r="G20" i="6"/>
  <c r="W16" i="5" s="1"/>
  <c r="G17" i="6"/>
  <c r="Q16" i="5" s="1"/>
  <c r="G19" i="6"/>
  <c r="U16" i="5" s="1"/>
  <c r="G18" i="6"/>
  <c r="S16" i="5" s="1"/>
  <c r="G16" i="6"/>
  <c r="O16" i="5" s="1"/>
  <c r="G15" i="6"/>
  <c r="M16" i="5" s="1"/>
  <c r="G14" i="6"/>
  <c r="K16" i="5" s="1"/>
  <c r="G13" i="6"/>
  <c r="I16" i="5" s="1"/>
  <c r="G12" i="6"/>
  <c r="G16" i="5" s="1"/>
  <c r="G11" i="6"/>
  <c r="E16" i="5" s="1"/>
  <c r="U82" i="4"/>
  <c r="U81" i="4"/>
  <c r="U80" i="4"/>
  <c r="U75" i="4"/>
  <c r="U74" i="4"/>
  <c r="S92" i="4" s="1"/>
  <c r="U73" i="4"/>
  <c r="L55" i="1"/>
  <c r="S93" i="4" l="1"/>
  <c r="S91" i="4"/>
  <c r="V46" i="9" s="1"/>
  <c r="AG17" i="5"/>
  <c r="AG16" i="5"/>
  <c r="AG18" i="5"/>
  <c r="AI34" i="6"/>
  <c r="AI42" i="6"/>
  <c r="AI31" i="6"/>
  <c r="AI35" i="6"/>
  <c r="AI43" i="6"/>
  <c r="AI39" i="6"/>
  <c r="AI37" i="6"/>
  <c r="AI33" i="6"/>
  <c r="AI41" i="6"/>
  <c r="U84" i="4"/>
  <c r="AI36" i="6"/>
  <c r="AI40" i="6"/>
  <c r="AI44" i="6"/>
  <c r="U77" i="4"/>
  <c r="AI38" i="6"/>
  <c r="AI32" i="6"/>
  <c r="U85" i="4" l="1"/>
  <c r="C32" i="1" l="1"/>
  <c r="K13" i="1"/>
  <c r="U22" i="5" l="1"/>
  <c r="V42" i="7" l="1"/>
  <c r="G14" i="1"/>
  <c r="AA10" i="5"/>
  <c r="AG6" i="5"/>
  <c r="AC6" i="5"/>
  <c r="T6" i="5"/>
  <c r="P6" i="5"/>
  <c r="K6" i="5"/>
  <c r="I78" i="4"/>
  <c r="W27" i="3" s="1"/>
  <c r="H78" i="4"/>
  <c r="T27" i="3" s="1"/>
  <c r="G78" i="4"/>
  <c r="Q27" i="3" s="1"/>
  <c r="F78" i="4"/>
  <c r="N27" i="3" s="1"/>
  <c r="E78" i="4"/>
  <c r="K27" i="3" s="1"/>
  <c r="D78" i="4"/>
  <c r="H27" i="3" s="1"/>
  <c r="Q14" i="5"/>
  <c r="C16" i="6"/>
  <c r="C36" i="6" s="1"/>
  <c r="C15" i="6"/>
  <c r="C35" i="6" s="1"/>
  <c r="C14" i="6"/>
  <c r="C34" i="6" s="1"/>
  <c r="C12" i="6"/>
  <c r="C32" i="6" s="1"/>
  <c r="C13" i="6"/>
  <c r="C33" i="6" s="1"/>
  <c r="K22" i="1"/>
  <c r="W70" i="1" s="1"/>
  <c r="K16" i="1"/>
  <c r="G22" i="1"/>
  <c r="G16" i="1"/>
  <c r="Q8" i="1"/>
  <c r="W32" i="3"/>
  <c r="J73" i="4"/>
  <c r="J74" i="4"/>
  <c r="J75" i="4"/>
  <c r="J80" i="4"/>
  <c r="J81" i="4"/>
  <c r="J82" i="4"/>
  <c r="Q24" i="3"/>
  <c r="K24" i="3"/>
  <c r="V46" i="7"/>
  <c r="E46" i="4"/>
  <c r="N39" i="1" s="1"/>
  <c r="W72" i="1" s="1"/>
  <c r="I19" i="5"/>
  <c r="E19" i="5"/>
  <c r="G19" i="5"/>
  <c r="K19" i="5"/>
  <c r="M19" i="5"/>
  <c r="O19" i="5"/>
  <c r="Q19" i="5"/>
  <c r="S19" i="5"/>
  <c r="U19" i="5"/>
  <c r="W19" i="5"/>
  <c r="Y19" i="5"/>
  <c r="AA19" i="5"/>
  <c r="AC19" i="5"/>
  <c r="AE19" i="5"/>
  <c r="E20" i="5"/>
  <c r="G20" i="5"/>
  <c r="I20" i="5"/>
  <c r="K20" i="5"/>
  <c r="M20" i="5"/>
  <c r="O20" i="5"/>
  <c r="Q20" i="5"/>
  <c r="S20" i="5"/>
  <c r="U20" i="5"/>
  <c r="W20" i="5"/>
  <c r="Y20" i="5"/>
  <c r="AA20" i="5"/>
  <c r="AC20" i="5"/>
  <c r="AE20" i="5"/>
  <c r="E21" i="5"/>
  <c r="G21" i="5"/>
  <c r="I21" i="5"/>
  <c r="K21" i="5"/>
  <c r="M21" i="5"/>
  <c r="O21" i="5"/>
  <c r="Q21" i="5"/>
  <c r="S21" i="5"/>
  <c r="U21" i="5"/>
  <c r="W21" i="5"/>
  <c r="Y21" i="5"/>
  <c r="AA21" i="5"/>
  <c r="AC21" i="5"/>
  <c r="AE21" i="5"/>
  <c r="E22" i="5"/>
  <c r="G22" i="5"/>
  <c r="I22" i="5"/>
  <c r="K22" i="5"/>
  <c r="M22" i="5"/>
  <c r="O22" i="5"/>
  <c r="Q22" i="5"/>
  <c r="S22" i="5"/>
  <c r="W22" i="5"/>
  <c r="Y22" i="5"/>
  <c r="AA22" i="5"/>
  <c r="AC22" i="5"/>
  <c r="AE22" i="5"/>
  <c r="K45" i="6"/>
  <c r="I45" i="6"/>
  <c r="G45" i="6"/>
  <c r="E45" i="6"/>
  <c r="AE25" i="6"/>
  <c r="AC25" i="6"/>
  <c r="I25" i="6"/>
  <c r="M25" i="6"/>
  <c r="Q25" i="6"/>
  <c r="S25" i="6"/>
  <c r="E25" i="6"/>
  <c r="H32" i="3"/>
  <c r="E32" i="3"/>
  <c r="E101" i="4" l="1"/>
  <c r="W37" i="1" s="1"/>
  <c r="J84" i="4"/>
  <c r="E100" i="4"/>
  <c r="W40" i="1" s="1"/>
  <c r="E99" i="4"/>
  <c r="J77" i="4"/>
  <c r="N70" i="1"/>
  <c r="R22" i="1"/>
  <c r="N72" i="1"/>
  <c r="C21" i="6"/>
  <c r="C41" i="6" s="1"/>
  <c r="C18" i="6"/>
  <c r="C38" i="6" s="1"/>
  <c r="C11" i="6"/>
  <c r="C31" i="6" s="1"/>
  <c r="C19" i="6"/>
  <c r="C39" i="6" s="1"/>
  <c r="AC14" i="5"/>
  <c r="C22" i="6"/>
  <c r="C42" i="6" s="1"/>
  <c r="C20" i="6"/>
  <c r="C40" i="6" s="1"/>
  <c r="C24" i="6"/>
  <c r="C44" i="6" s="1"/>
  <c r="AG20" i="5"/>
  <c r="AG45" i="6"/>
  <c r="G14" i="5"/>
  <c r="M14" i="5"/>
  <c r="AG19" i="5"/>
  <c r="AG22" i="5"/>
  <c r="AG21" i="5"/>
  <c r="Y14" i="5"/>
  <c r="C17" i="6"/>
  <c r="C37" i="6" s="1"/>
  <c r="C23" i="6"/>
  <c r="C43" i="6" s="1"/>
  <c r="E14" i="5"/>
  <c r="U14" i="5"/>
  <c r="I14" i="5"/>
  <c r="O14" i="5"/>
  <c r="W14" i="5"/>
  <c r="AE14" i="5"/>
  <c r="K14" i="5"/>
  <c r="S14" i="5"/>
  <c r="AA14" i="5"/>
  <c r="N32" i="3"/>
  <c r="Q32" i="3"/>
  <c r="K32" i="3"/>
  <c r="T24" i="3"/>
  <c r="Z22" i="3"/>
  <c r="Z23" i="3"/>
  <c r="E24" i="3"/>
  <c r="Z31" i="3"/>
  <c r="T32" i="3"/>
  <c r="Z30" i="3"/>
  <c r="K25" i="6"/>
  <c r="Z29" i="3"/>
  <c r="W24" i="3"/>
  <c r="N24" i="3"/>
  <c r="H24" i="3"/>
  <c r="O25" i="6"/>
  <c r="G25" i="6"/>
  <c r="Z21" i="3"/>
  <c r="E107" i="4" l="1"/>
  <c r="W39" i="1"/>
  <c r="Z24" i="3"/>
  <c r="Z32" i="3"/>
  <c r="J85" i="4"/>
  <c r="AI45" i="6"/>
  <c r="V58" i="9" l="1"/>
  <c r="V44" i="7"/>
  <c r="V56" i="7" s="1"/>
  <c r="W45" i="1"/>
  <c r="X14" i="3"/>
  <c r="AG32" i="5" s="1"/>
  <c r="AG30" i="5" l="1"/>
  <c r="AG26" i="5"/>
  <c r="AG27" i="5"/>
  <c r="AG34" i="5" l="1"/>
</calcChain>
</file>

<file path=xl/sharedStrings.xml><?xml version="1.0" encoding="utf-8"?>
<sst xmlns="http://schemas.openxmlformats.org/spreadsheetml/2006/main" count="718" uniqueCount="463">
  <si>
    <t>Appendix B</t>
  </si>
  <si>
    <t>Travel Authorization to Conduct City Business</t>
  </si>
  <si>
    <t>Grant #</t>
  </si>
  <si>
    <t>Department</t>
  </si>
  <si>
    <t>Cost Center</t>
  </si>
  <si>
    <t>Fund</t>
  </si>
  <si>
    <t>Division</t>
  </si>
  <si>
    <t>Employee Name</t>
  </si>
  <si>
    <t>Purpose of business related travel:</t>
  </si>
  <si>
    <t>Event Title:</t>
  </si>
  <si>
    <t>to</t>
  </si>
  <si>
    <t>Topics and justification for attendance as it relates to job responsibilities:</t>
  </si>
  <si>
    <t>Other department/division employees attending:</t>
  </si>
  <si>
    <t>Estimated total cost of travel, including airfare and hotel:</t>
  </si>
  <si>
    <t>Meals</t>
  </si>
  <si>
    <t>Rental car</t>
  </si>
  <si>
    <t>Other</t>
  </si>
  <si>
    <t>Total</t>
  </si>
  <si>
    <t>GSA Rate:</t>
  </si>
  <si>
    <t>$</t>
  </si>
  <si>
    <t>Employee Signature</t>
  </si>
  <si>
    <t>Date</t>
  </si>
  <si>
    <t>Rate</t>
  </si>
  <si>
    <t>1st Wk</t>
  </si>
  <si>
    <t>Sun</t>
  </si>
  <si>
    <t>Mon</t>
  </si>
  <si>
    <t>Tue</t>
  </si>
  <si>
    <t>Wed</t>
  </si>
  <si>
    <t>Thu</t>
  </si>
  <si>
    <t>Fri</t>
  </si>
  <si>
    <t>Sat</t>
  </si>
  <si>
    <t>Lodging</t>
  </si>
  <si>
    <t>Grounds</t>
  </si>
  <si>
    <t>2nd Wk</t>
  </si>
  <si>
    <t>PART II</t>
  </si>
  <si>
    <t>Request To Increase Maximum Lodging Rate</t>
  </si>
  <si>
    <t>Check In &amp; Out Dates</t>
  </si>
  <si>
    <t>In:</t>
  </si>
  <si>
    <t>Out:</t>
  </si>
  <si>
    <t>Lodging Rate</t>
  </si>
  <si>
    <t>Requested:</t>
  </si>
  <si>
    <t>Document all relevant circumstances in the space provided below.</t>
  </si>
  <si>
    <t>Department Director/Mayor</t>
  </si>
  <si>
    <t>PART III - Directors Only</t>
  </si>
  <si>
    <t>Day</t>
  </si>
  <si>
    <t>Departure</t>
  </si>
  <si>
    <t>Arrival</t>
  </si>
  <si>
    <t>City/State</t>
  </si>
  <si>
    <t>Country</t>
  </si>
  <si>
    <t>Address</t>
  </si>
  <si>
    <t>Hotel Name /</t>
  </si>
  <si>
    <t>Hotel Phone /</t>
  </si>
  <si>
    <t>Fax</t>
  </si>
  <si>
    <t>Acting Director:</t>
  </si>
  <si>
    <t>Phone:</t>
  </si>
  <si>
    <t>Useful Links:</t>
  </si>
  <si>
    <t>General Service Administration (GSA)</t>
  </si>
  <si>
    <t>G/L</t>
  </si>
  <si>
    <t>Appendix C</t>
  </si>
  <si>
    <t>Request For Travel Advance</t>
  </si>
  <si>
    <t>Section A</t>
  </si>
  <si>
    <t>Name</t>
  </si>
  <si>
    <t>Destination</t>
  </si>
  <si>
    <t>Date Requested:</t>
  </si>
  <si>
    <t>Amount Requested:</t>
  </si>
  <si>
    <t>Ground Transportation</t>
  </si>
  <si>
    <t>TOTAL</t>
  </si>
  <si>
    <t>1st Week</t>
  </si>
  <si>
    <t>2nd Week</t>
  </si>
  <si>
    <r>
      <t xml:space="preserve">I agree to submit all required expense statements within fifteen (15) calendar days of my return.  If the advance payment exceeds the actual cost of travel, I agree to repay the excess to the City at the time I submit the expense statement. </t>
    </r>
    <r>
      <rPr>
        <b/>
        <sz val="9"/>
        <color theme="1"/>
        <rFont val="Arial"/>
        <family val="2"/>
      </rPr>
      <t>If I do not submit the expense statement within the required time, I agree that the City may deduct the entire amount of the advance from any paycheck.</t>
    </r>
  </si>
  <si>
    <t>Liquidation Date</t>
  </si>
  <si>
    <t>Employee</t>
  </si>
  <si>
    <t>APPROVED: Approving Authority</t>
  </si>
  <si>
    <t>Section B</t>
  </si>
  <si>
    <t>LIQUIDATION OF CASH ADVANCE</t>
  </si>
  <si>
    <t>Actual Expenses</t>
  </si>
  <si>
    <t>Balance due from City (check requested)</t>
  </si>
  <si>
    <t>Balance due to City (check attached)</t>
  </si>
  <si>
    <t>Section C</t>
  </si>
  <si>
    <t>Controller's Use:</t>
  </si>
  <si>
    <t>Date Liquidated:</t>
  </si>
  <si>
    <t>Mode of Transportation</t>
  </si>
  <si>
    <t>Travel Start Date</t>
  </si>
  <si>
    <t>Registration Fees</t>
  </si>
  <si>
    <t>Sunday</t>
  </si>
  <si>
    <t>Monday</t>
  </si>
  <si>
    <t>Tuesday</t>
  </si>
  <si>
    <t>Wednesday</t>
  </si>
  <si>
    <t>Thursday</t>
  </si>
  <si>
    <t>Friday</t>
  </si>
  <si>
    <t>Saturday</t>
  </si>
  <si>
    <t>Hotel</t>
  </si>
  <si>
    <t>City, State</t>
  </si>
  <si>
    <t>Hotel Phone</t>
  </si>
  <si>
    <t>Appendix D</t>
  </si>
  <si>
    <t>CITY OF HOUSTON</t>
  </si>
  <si>
    <t>TRAVEL EXPENSES SUMMARY REPORT &amp; LOG</t>
  </si>
  <si>
    <t>SUMMARY OF EXPENSES</t>
  </si>
  <si>
    <t>PHONE #</t>
  </si>
  <si>
    <t>DATES OF TRAVEL</t>
  </si>
  <si>
    <t>COST CENTER</t>
  </si>
  <si>
    <t>FUND</t>
  </si>
  <si>
    <t>TRAVEL DESTINATION</t>
  </si>
  <si>
    <t>MODE OF TRANSPORTATION</t>
  </si>
  <si>
    <t>Tips</t>
  </si>
  <si>
    <t>Telephone Calls</t>
  </si>
  <si>
    <t>Private Auto Expenses</t>
  </si>
  <si>
    <t>Airline/Rail Travel</t>
  </si>
  <si>
    <t>DATE</t>
  </si>
  <si>
    <t>EXPENSES</t>
  </si>
  <si>
    <t>SUN</t>
  </si>
  <si>
    <t>MON</t>
  </si>
  <si>
    <t>TUE</t>
  </si>
  <si>
    <t>WED</t>
  </si>
  <si>
    <t>THU</t>
  </si>
  <si>
    <t>FRI</t>
  </si>
  <si>
    <t>SAT</t>
  </si>
  <si>
    <t>TOTAL TRAVEL EXPENSES</t>
  </si>
  <si>
    <t>LESS:</t>
  </si>
  <si>
    <t>Airline/Rail Travel paid by City</t>
  </si>
  <si>
    <t>Registration Paid by City</t>
  </si>
  <si>
    <t>Travel Advances</t>
  </si>
  <si>
    <t>I Certify that these expenses were incurred in connection with official business for the City of Houston.</t>
  </si>
  <si>
    <t>P-Card Charges other than Registration or Airline</t>
  </si>
  <si>
    <t>Employee's Signature</t>
  </si>
  <si>
    <t>Director or Director's Designee</t>
  </si>
  <si>
    <t>Mayor or Mayor's Designee</t>
  </si>
  <si>
    <t>Travel Expense Summary</t>
  </si>
  <si>
    <t>Detail of Expenses</t>
  </si>
  <si>
    <t>P-Card</t>
  </si>
  <si>
    <t>Cash</t>
  </si>
  <si>
    <t>LODGING</t>
  </si>
  <si>
    <t>MEALS</t>
  </si>
  <si>
    <t>COST</t>
  </si>
  <si>
    <t>TIP</t>
  </si>
  <si>
    <t>Type</t>
  </si>
  <si>
    <t>ORIGIN/DESTINATION</t>
  </si>
  <si>
    <t>GROUND TRANSPORTATION</t>
  </si>
  <si>
    <t>OTHER EXPENSES</t>
  </si>
  <si>
    <t>EXPLANATION</t>
  </si>
  <si>
    <t>LUGGAGE (Tip)</t>
  </si>
  <si>
    <t>Time</t>
  </si>
  <si>
    <t>(xx:xx)</t>
  </si>
  <si>
    <t>NO.</t>
  </si>
  <si>
    <t>MILES</t>
  </si>
  <si>
    <t>Rate:</t>
  </si>
  <si>
    <t>WORK LOCATION</t>
  </si>
  <si>
    <t>DESTINATION</t>
  </si>
  <si>
    <t>PRIVATE AUTO MILES</t>
  </si>
  <si>
    <r>
      <t xml:space="preserve">AMOUNT DUE EMPLOYEE OR AMOUNT TO BE REMITTED BY EMPLOYEE TO CITY  </t>
    </r>
    <r>
      <rPr>
        <sz val="9"/>
        <color theme="1"/>
        <rFont val="Arial"/>
        <family val="2"/>
      </rPr>
      <t xml:space="preserve"> Amount in</t>
    </r>
    <r>
      <rPr>
        <b/>
        <sz val="9"/>
        <color rgb="FFFF0000"/>
        <rFont val="Arial"/>
        <family val="2"/>
      </rPr>
      <t xml:space="preserve"> ( )</t>
    </r>
    <r>
      <rPr>
        <sz val="9"/>
        <color theme="1"/>
        <rFont val="Arial"/>
        <family val="2"/>
      </rPr>
      <t xml:space="preserve"> the employee has to remit.</t>
    </r>
  </si>
  <si>
    <t>EXHIBIT B</t>
  </si>
  <si>
    <t>Supplemental Travel Funding</t>
  </si>
  <si>
    <t>Title:</t>
  </si>
  <si>
    <t>Department / Office:</t>
  </si>
  <si>
    <t>Dates of Travel:</t>
  </si>
  <si>
    <t>Travel Destination:</t>
  </si>
  <si>
    <t>Purpose:</t>
  </si>
  <si>
    <t>PART B - Supplemental Travel Funding</t>
  </si>
  <si>
    <t>Use this section to report any or all of the costs of the city business travel or travel related expenses of the salaried, non-salaried or elected official of the City of Houston filing this report, that were or will be paid from non-City of Houston sources (other than by employee or elected official or by a person related to the employee or elected official within the second degree of affinity or consanguinity.)</t>
  </si>
  <si>
    <t>PART A - Travel Information</t>
  </si>
  <si>
    <t>Amount of Expenditure Paid by Non-City Source</t>
  </si>
  <si>
    <t>Elected Official / Employee Signature</t>
  </si>
  <si>
    <r>
      <rPr>
        <b/>
        <sz val="9"/>
        <color theme="1"/>
        <rFont val="Arial"/>
        <family val="2"/>
      </rPr>
      <t>REMINDER:</t>
    </r>
    <r>
      <rPr>
        <sz val="9"/>
        <color theme="1"/>
        <rFont val="Arial"/>
        <family val="2"/>
      </rPr>
      <t xml:space="preserve">  DO NOT report the amounts on this form on the other worksheets of the Appendix D!!</t>
    </r>
  </si>
  <si>
    <t>Funding Source</t>
  </si>
  <si>
    <t>TOTAL:</t>
  </si>
  <si>
    <t>Description of Expenditure</t>
  </si>
  <si>
    <t>EMPLOYEE INFORMATION</t>
  </si>
  <si>
    <t>FUNDING INFORMATION</t>
  </si>
  <si>
    <t>TRAVEL DAYS &amp; DATES</t>
  </si>
  <si>
    <t>TRAVEL / TRAINING INFORMATION</t>
  </si>
  <si>
    <t>HOTEL INFORMATION</t>
  </si>
  <si>
    <t>EVENT INFORMATION</t>
  </si>
  <si>
    <t>Start Date</t>
  </si>
  <si>
    <t>End Date</t>
  </si>
  <si>
    <t>Event Title</t>
  </si>
  <si>
    <t>Event Dates:</t>
  </si>
  <si>
    <t>PART I</t>
  </si>
  <si>
    <t>Registration fee</t>
  </si>
  <si>
    <t>Personal Leave &amp; Travel Itinerary</t>
  </si>
  <si>
    <t>Appendix B - Part II*</t>
  </si>
  <si>
    <t>Estimated Expenses:</t>
  </si>
  <si>
    <t>(Type: Shuttle, Taxi, Bus, Subway, etc.)</t>
  </si>
  <si>
    <t>I Certify that the expenses represented on this Summary of Travel Expenses &amp; the Travel Log are reasonable &amp; were incurred while this employee was conducting official business for the City of Houston.</t>
  </si>
  <si>
    <r>
      <t>*Submission of Appendix B - Part 2 is only applicable to the travel being submitted. (</t>
    </r>
    <r>
      <rPr>
        <b/>
        <i/>
        <u/>
        <sz val="8"/>
        <color theme="1"/>
        <rFont val="Arial"/>
        <family val="2"/>
      </rPr>
      <t>Print on white paper</t>
    </r>
    <r>
      <rPr>
        <b/>
        <i/>
        <sz val="8"/>
        <color theme="1"/>
        <rFont val="Arial"/>
        <family val="2"/>
      </rPr>
      <t>.)</t>
    </r>
  </si>
  <si>
    <t>Appendix B Part II should be printed on white paper.</t>
  </si>
  <si>
    <t>Appendix B Part I should be printed on blue paper.</t>
  </si>
  <si>
    <t>Appendix B Part I</t>
  </si>
  <si>
    <t>Exhibit B</t>
  </si>
  <si>
    <t>Form</t>
  </si>
  <si>
    <t>Paper Color</t>
  </si>
  <si>
    <t>Blue</t>
  </si>
  <si>
    <t>White</t>
  </si>
  <si>
    <t>When to turn in?</t>
  </si>
  <si>
    <t>Why?</t>
  </si>
  <si>
    <t>To request approval for travel.</t>
  </si>
  <si>
    <t>For a travel advance.</t>
  </si>
  <si>
    <t>If another agency/entity is paying for some aspect of your travel.</t>
  </si>
  <si>
    <t>To detail the expenses of your trip.</t>
  </si>
  <si>
    <t>Before you leave.</t>
  </si>
  <si>
    <t>Instructions:</t>
  </si>
  <si>
    <t>Meal Reimbursement Guidelines:</t>
  </si>
  <si>
    <t>Breakfast</t>
  </si>
  <si>
    <t>Lunch</t>
  </si>
  <si>
    <t>Dinner</t>
  </si>
  <si>
    <t>$$$</t>
  </si>
  <si>
    <t>Time Frame</t>
  </si>
  <si>
    <t>$61** / $66*</t>
  </si>
  <si>
    <t>Appendix B Part II                      (Formerly Appendix F)</t>
  </si>
  <si>
    <t>$15** / $16*</t>
  </si>
  <si>
    <t>$18** / $20*</t>
  </si>
  <si>
    <t>$28** / $30*</t>
  </si>
  <si>
    <t>5:00am to 10:59am</t>
  </si>
  <si>
    <t>11:00am to 3:59pm</t>
  </si>
  <si>
    <t>4:00pm to 11:59pm</t>
  </si>
  <si>
    <t>*For travel to: Boston, Chicago, Los Angeles, Miami, New York, San Diego, San Francisco, and Washington D.C.</t>
  </si>
  <si>
    <t>** For travel to all other locations inside the 48 contiguous United States.</t>
  </si>
  <si>
    <t>Allowance for meals shall be extended to include the entire day of departure if an airline flight leaving before 11 a.m. is being used for travel.</t>
  </si>
  <si>
    <t>Before you leave.                                                   (Unless hotel or rate was changed, in which case it can be submitted after return.)</t>
  </si>
  <si>
    <r>
      <t xml:space="preserve">If your hotel rate is higher than GSA rate.  Justification is usually that: </t>
    </r>
    <r>
      <rPr>
        <b/>
        <sz val="9"/>
        <color theme="1"/>
        <rFont val="Arial"/>
        <family val="2"/>
      </rPr>
      <t>1)</t>
    </r>
    <r>
      <rPr>
        <sz val="9"/>
        <color theme="1"/>
        <rFont val="Arial"/>
        <family val="2"/>
      </rPr>
      <t xml:space="preserve"> The overall cost of travel is reduced because rental car will not be required / fuel expenses reduced / sharing room, etc. </t>
    </r>
    <r>
      <rPr>
        <i/>
        <u/>
        <sz val="9"/>
        <color theme="1"/>
        <rFont val="Arial"/>
        <family val="2"/>
      </rPr>
      <t>or</t>
    </r>
    <r>
      <rPr>
        <sz val="9"/>
        <color theme="1"/>
        <rFont val="Arial"/>
        <family val="2"/>
      </rPr>
      <t xml:space="preserve"> </t>
    </r>
    <r>
      <rPr>
        <b/>
        <sz val="9"/>
        <color theme="1"/>
        <rFont val="Arial"/>
        <family val="2"/>
      </rPr>
      <t>2)</t>
    </r>
    <r>
      <rPr>
        <sz val="9"/>
        <color theme="1"/>
        <rFont val="Arial"/>
        <family val="2"/>
      </rPr>
      <t xml:space="preserve"> There is no safe lodging near event.  Other reasons may apply and can be listed.</t>
    </r>
  </si>
  <si>
    <t>At least 20 BUSINESS days before you leave.</t>
  </si>
  <si>
    <t>To request a reimbursement or repay money to the City (include check if applicable).</t>
  </si>
  <si>
    <t>Travel End Date</t>
  </si>
  <si>
    <t>GRANT#</t>
  </si>
  <si>
    <t>Topics or Justification related to your job:</t>
  </si>
  <si>
    <t>Airport Parking Access Card Issued</t>
  </si>
  <si>
    <t>Airport Parking Access Card Returned</t>
  </si>
  <si>
    <t>YES</t>
  </si>
  <si>
    <t>NO</t>
  </si>
  <si>
    <t>Supplemental Travel Funding (Exhibit B)</t>
  </si>
  <si>
    <t>DAILY TOTAL</t>
  </si>
  <si>
    <t>Exe. Assistant Chief's Signature</t>
  </si>
  <si>
    <t>Chief or Designee Signature</t>
  </si>
  <si>
    <t>Capt/Division Mgr. Signature</t>
  </si>
  <si>
    <t>Assistant Chief Signature</t>
  </si>
  <si>
    <t>FORM PREPARED BY</t>
  </si>
  <si>
    <t>Zip Code</t>
  </si>
  <si>
    <r>
      <t xml:space="preserve">NO MEAL RECEIPTS ARE REQUIRED BY THE COH. </t>
    </r>
    <r>
      <rPr>
        <b/>
        <i/>
        <sz val="9"/>
        <color rgb="FF3333FF"/>
        <rFont val="Arial"/>
        <family val="2"/>
      </rPr>
      <t xml:space="preserve">However, meal receipts may be required by your division. </t>
    </r>
  </si>
  <si>
    <t>Please include all other relevant travel receipts.</t>
  </si>
  <si>
    <t># of Days</t>
  </si>
  <si>
    <t>Hotel GSA Rate</t>
  </si>
  <si>
    <t xml:space="preserve">COMPLETE WITHIN 15 CALENDAR DAYS OF RETURN. </t>
  </si>
  <si>
    <t>OTHER DEPARTMENT PERSONNEL ATTENDING</t>
  </si>
  <si>
    <t>Title</t>
  </si>
  <si>
    <t>6) Save file for your records after printing forms.  Appendix D and Detail of Expenses are turned in together after your trip.</t>
  </si>
  <si>
    <t>Captain/Div. Manager</t>
  </si>
  <si>
    <r>
      <rPr>
        <b/>
        <i/>
        <sz val="10"/>
        <color theme="1"/>
        <rFont val="Arial"/>
        <family val="2"/>
      </rPr>
      <t xml:space="preserve">NOTE: 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This Exhibit B, along with the related travel authorization and travel expense reports required under A.P. No. 2-5 REVISED, must be filed with the City of Houston Secretary's Office.</t>
    </r>
  </si>
  <si>
    <t>1) The below table describes the Travel Appendix forms.</t>
  </si>
  <si>
    <r>
      <t xml:space="preserve">2) Start with the </t>
    </r>
    <r>
      <rPr>
        <b/>
        <sz val="9"/>
        <color theme="1"/>
        <rFont val="Arial"/>
        <family val="2"/>
      </rPr>
      <t>"infosheet"</t>
    </r>
    <r>
      <rPr>
        <sz val="9"/>
        <color theme="1"/>
        <rFont val="Arial"/>
        <family val="2"/>
      </rPr>
      <t xml:space="preserve"> tab and fill out all relevant cells (</t>
    </r>
    <r>
      <rPr>
        <b/>
        <sz val="9"/>
        <color theme="1"/>
        <rFont val="Arial"/>
        <family val="2"/>
      </rPr>
      <t>parchment shaded cells)</t>
    </r>
    <r>
      <rPr>
        <sz val="9"/>
        <color theme="1"/>
        <rFont val="Arial"/>
        <family val="2"/>
      </rPr>
      <t xml:space="preserve"> that apply to the travel request.  The information will auto-populate on the appropriate forms, however there may still be some information that needs to be filled in manually on some worksheets.  In general, modifiable cells are parchment colored.</t>
    </r>
  </si>
  <si>
    <t>P-Card charges other than Registration or Airline</t>
  </si>
  <si>
    <t>Prepared By</t>
  </si>
  <si>
    <t>Reviewed By</t>
  </si>
  <si>
    <t>Hotel Address:</t>
  </si>
  <si>
    <t>Full name - NO Initials / per B&amp;F</t>
  </si>
  <si>
    <t>Emp. Mobile #</t>
  </si>
  <si>
    <t>Event Address:</t>
  </si>
  <si>
    <t>Training</t>
  </si>
  <si>
    <t>On-Going Investigation</t>
  </si>
  <si>
    <t>Meeting</t>
  </si>
  <si>
    <t>Conference</t>
  </si>
  <si>
    <t>Promotions Assessor</t>
  </si>
  <si>
    <t>Court</t>
  </si>
  <si>
    <t>Evidence</t>
  </si>
  <si>
    <t>Prisoner Transport</t>
  </si>
  <si>
    <t>Animal Transport</t>
  </si>
  <si>
    <t>Vehicle Transport (1033)</t>
  </si>
  <si>
    <t>Emergency Investigation</t>
  </si>
  <si>
    <t>Emergency Court</t>
  </si>
  <si>
    <t>Emergency Evidence</t>
  </si>
  <si>
    <t>Emergency Prisoner Transport</t>
  </si>
  <si>
    <t>Instructor / Presenter</t>
  </si>
  <si>
    <t xml:space="preserve">Reasons </t>
  </si>
  <si>
    <t>Personal Vehicle</t>
  </si>
  <si>
    <t>Airplane</t>
  </si>
  <si>
    <t>Rail</t>
  </si>
  <si>
    <t>HPD Take Home Vehicle</t>
  </si>
  <si>
    <t>Full Name</t>
  </si>
  <si>
    <t>Payroll</t>
  </si>
  <si>
    <t>Purpose of Travel</t>
  </si>
  <si>
    <t>Employee Name &amp; Payroll</t>
  </si>
  <si>
    <t>Y/N</t>
  </si>
  <si>
    <t>Status of Absence:</t>
  </si>
  <si>
    <t>Emp. #</t>
  </si>
  <si>
    <t>Employee Cell #</t>
  </si>
  <si>
    <t># Days Absent:</t>
  </si>
  <si>
    <t>Day of Week</t>
  </si>
  <si>
    <t>Federal Lease Vehicle</t>
  </si>
  <si>
    <t>HPD Lease Vehicle</t>
  </si>
  <si>
    <t>Information / Intelligence Gathering</t>
  </si>
  <si>
    <t>OTHER INFORMATION</t>
  </si>
  <si>
    <t>Other Department Information:</t>
  </si>
  <si>
    <t xml:space="preserve">City gas card: </t>
  </si>
  <si>
    <t>Airport parking card</t>
  </si>
  <si>
    <t>Overtime needed:</t>
  </si>
  <si>
    <r>
      <t xml:space="preserve">If </t>
    </r>
    <r>
      <rPr>
        <b/>
        <i/>
        <sz val="8"/>
        <color rgb="FF3333FF"/>
        <rFont val="Arial"/>
        <family val="2"/>
      </rPr>
      <t>YES</t>
    </r>
    <r>
      <rPr>
        <i/>
        <sz val="8"/>
        <color theme="1"/>
        <rFont val="Arial"/>
        <family val="2"/>
      </rPr>
      <t xml:space="preserve"> contact appropriate Command Office.</t>
    </r>
  </si>
  <si>
    <t>Other Expenses</t>
  </si>
  <si>
    <t>Fuel / Maintenance Cost</t>
  </si>
  <si>
    <t>Internet</t>
  </si>
  <si>
    <t>Rental Car</t>
  </si>
  <si>
    <t xml:space="preserve">   YES   /  NO</t>
  </si>
  <si>
    <t>Request to Increase Maximum Lodging Rate</t>
  </si>
  <si>
    <t>APPENDIX "D" ACTUAL COSTS - LODGING, MEALS &amp; GROUND TRANSPORTATION</t>
  </si>
  <si>
    <t>DETAIL OF EXPENSES</t>
  </si>
  <si>
    <t>Status of Absence</t>
  </si>
  <si>
    <t>Shuttle</t>
  </si>
  <si>
    <t>Taxi</t>
  </si>
  <si>
    <t>Subway</t>
  </si>
  <si>
    <t>Uber</t>
  </si>
  <si>
    <t>Light Rail</t>
  </si>
  <si>
    <t>Bus</t>
  </si>
  <si>
    <t>hidden cells below</t>
  </si>
  <si>
    <t>Airline/Rail travel</t>
  </si>
  <si>
    <t>Ground transportation</t>
  </si>
  <si>
    <t xml:space="preserve"> (taxi, bus, subway, etc.)</t>
  </si>
  <si>
    <t>Meals - M&amp;IE</t>
  </si>
  <si>
    <t>Command</t>
  </si>
  <si>
    <t>Traffic Enforcement</t>
  </si>
  <si>
    <t xml:space="preserve">Homeland Security </t>
  </si>
  <si>
    <t>Criminal Investigations</t>
  </si>
  <si>
    <t>Special Investigations</t>
  </si>
  <si>
    <t>Airport - Hobby</t>
  </si>
  <si>
    <t>Airport - IAH</t>
  </si>
  <si>
    <t>Criminal Intelligence</t>
  </si>
  <si>
    <t>Special Operations</t>
  </si>
  <si>
    <t>Tactical Operations</t>
  </si>
  <si>
    <t>Employee Services</t>
  </si>
  <si>
    <t>Psychological Services</t>
  </si>
  <si>
    <t>Recruiting</t>
  </si>
  <si>
    <t>Emergency Communication</t>
  </si>
  <si>
    <t>Jail</t>
  </si>
  <si>
    <t>Property</t>
  </si>
  <si>
    <t>Records</t>
  </si>
  <si>
    <t>Burglary &amp; Theft</t>
  </si>
  <si>
    <t>Homicide</t>
  </si>
  <si>
    <t>Juvenile</t>
  </si>
  <si>
    <t>Robbery</t>
  </si>
  <si>
    <t>Special Victims</t>
  </si>
  <si>
    <t>Auto Theft</t>
  </si>
  <si>
    <t>Auto Dealers</t>
  </si>
  <si>
    <t>Gang</t>
  </si>
  <si>
    <t>Narcotics</t>
  </si>
  <si>
    <t>Vice</t>
  </si>
  <si>
    <t>Vehicular Crimes</t>
  </si>
  <si>
    <t>Northwest</t>
  </si>
  <si>
    <t>Eastside</t>
  </si>
  <si>
    <t>Kingwood</t>
  </si>
  <si>
    <t>North</t>
  </si>
  <si>
    <t>Downtown</t>
  </si>
  <si>
    <t>Central</t>
  </si>
  <si>
    <t>Northeast</t>
  </si>
  <si>
    <t>Clear Lake</t>
  </si>
  <si>
    <t>South Central</t>
  </si>
  <si>
    <t>Southeast</t>
  </si>
  <si>
    <t>Southwest</t>
  </si>
  <si>
    <t>Midwest</t>
  </si>
  <si>
    <t>South Gessner</t>
  </si>
  <si>
    <t>Westside</t>
  </si>
  <si>
    <t>Mental Health</t>
  </si>
  <si>
    <t>Office of Technology Services</t>
  </si>
  <si>
    <t>Office of Budget &amp; Finance</t>
  </si>
  <si>
    <t>Office of Public Affairs</t>
  </si>
  <si>
    <t>Office of Planning</t>
  </si>
  <si>
    <t>Office of the Chief of Police</t>
  </si>
  <si>
    <t>Inspections</t>
  </si>
  <si>
    <t>Crime Analysis / Command Center</t>
  </si>
  <si>
    <t>Vice - Human Trafficking</t>
  </si>
  <si>
    <t>DEA Funded</t>
  </si>
  <si>
    <t>FBI Funded</t>
  </si>
  <si>
    <t>TSA Funded</t>
  </si>
  <si>
    <t>UASI Funded</t>
  </si>
  <si>
    <t>USCG Funded</t>
  </si>
  <si>
    <t>Accumulative Overtime-AOT</t>
  </si>
  <si>
    <t>City Business-CB</t>
  </si>
  <si>
    <t>Personal Time Off-PTO</t>
  </si>
  <si>
    <t>Department  -  Command  -  Division</t>
  </si>
  <si>
    <t>G/L#</t>
  </si>
  <si>
    <t>http://www.houstontx.gov/policies/2-5.html</t>
  </si>
  <si>
    <t>DEPARTMENT - COMMAND - DIVISION</t>
  </si>
  <si>
    <t>NAME &amp; EMP. NO.</t>
  </si>
  <si>
    <t xml:space="preserve"> Emp. Initials</t>
  </si>
  <si>
    <t>Personal Hours-PHRS</t>
  </si>
  <si>
    <t>City Gas Card:</t>
  </si>
  <si>
    <t>Airport Parking Card (COBP):</t>
  </si>
  <si>
    <t>Houston Police</t>
  </si>
  <si>
    <t>Title of convention/conference/workshop or purpose of business travel:</t>
  </si>
  <si>
    <t>Location, dates, phone number (in event employee must be contacted while traveling)</t>
  </si>
  <si>
    <t>Hotel Name &amp; Number:</t>
  </si>
  <si>
    <r>
      <rPr>
        <i/>
        <sz val="10"/>
        <color theme="1"/>
        <rFont val="Arial"/>
        <family val="2"/>
      </rPr>
      <t>Status of Absence:</t>
    </r>
    <r>
      <rPr>
        <b/>
        <sz val="9"/>
        <color theme="1"/>
        <rFont val="Arial"/>
        <family val="2"/>
      </rPr>
      <t/>
    </r>
  </si>
  <si>
    <t>Name &amp; Employee #</t>
  </si>
  <si>
    <t>Department / Command / Division</t>
  </si>
  <si>
    <t>Elected Official / Employee Name &amp; Number</t>
  </si>
  <si>
    <t>Employee Name &amp; Number</t>
  </si>
  <si>
    <t>Phone Number</t>
  </si>
  <si>
    <t>RENTAL CAR</t>
  </si>
  <si>
    <t>Parking</t>
  </si>
  <si>
    <t>Passenger</t>
  </si>
  <si>
    <r>
      <t xml:space="preserve">Miscellaneous expenses related to </t>
    </r>
    <r>
      <rPr>
        <b/>
        <i/>
        <sz val="10"/>
        <color theme="1"/>
        <rFont val="Arial"/>
        <family val="2"/>
      </rPr>
      <t xml:space="preserve">Ground Transportation Tips </t>
    </r>
    <r>
      <rPr>
        <i/>
        <sz val="10"/>
        <color theme="1"/>
        <rFont val="Arial"/>
        <family val="2"/>
      </rPr>
      <t xml:space="preserve">(i.e. bus, light rail, shuttle, subway, taxi, uber, etc.), </t>
    </r>
    <r>
      <rPr>
        <b/>
        <i/>
        <sz val="10"/>
        <color theme="1"/>
        <rFont val="Arial"/>
        <family val="2"/>
      </rPr>
      <t>Other Expenses</t>
    </r>
    <r>
      <rPr>
        <i/>
        <sz val="10"/>
        <color theme="1"/>
        <rFont val="Arial"/>
        <family val="2"/>
      </rPr>
      <t xml:space="preserve"> (baggage check, parking, internet service, fuel / maintenance costs), </t>
    </r>
    <r>
      <rPr>
        <b/>
        <i/>
        <sz val="10"/>
        <color theme="1"/>
        <rFont val="Arial"/>
        <family val="2"/>
      </rPr>
      <t>Luggage (Tip)</t>
    </r>
    <r>
      <rPr>
        <i/>
        <sz val="10"/>
        <color theme="1"/>
        <rFont val="Arial"/>
        <family val="2"/>
      </rPr>
      <t xml:space="preserve">, </t>
    </r>
    <r>
      <rPr>
        <b/>
        <i/>
        <sz val="10"/>
        <color theme="1"/>
        <rFont val="Arial"/>
        <family val="2"/>
      </rPr>
      <t xml:space="preserve">Phone Calls, </t>
    </r>
    <r>
      <rPr>
        <i/>
        <sz val="10"/>
        <color theme="1"/>
        <rFont val="Arial"/>
        <family val="2"/>
      </rPr>
      <t xml:space="preserve">and </t>
    </r>
    <r>
      <rPr>
        <b/>
        <i/>
        <sz val="10"/>
        <color theme="1"/>
        <rFont val="Arial"/>
        <family val="2"/>
      </rPr>
      <t>Private Auto Miles</t>
    </r>
    <r>
      <rPr>
        <i/>
        <sz val="10"/>
        <color theme="1"/>
        <rFont val="Arial"/>
        <family val="2"/>
      </rPr>
      <t xml:space="preserve"> enter directly onto the </t>
    </r>
    <r>
      <rPr>
        <b/>
        <i/>
        <sz val="10"/>
        <color rgb="FF3333FF"/>
        <rFont val="Arial"/>
        <family val="2"/>
      </rPr>
      <t>Detail of Expenses Log.</t>
    </r>
  </si>
  <si>
    <t>App B O/A</t>
  </si>
  <si>
    <t>HPD Trip Vehicle:</t>
  </si>
  <si>
    <r>
      <t xml:space="preserve"> If </t>
    </r>
    <r>
      <rPr>
        <b/>
        <i/>
        <sz val="8"/>
        <color rgb="FF3333FF"/>
        <rFont val="Arial"/>
        <family val="2"/>
      </rPr>
      <t xml:space="preserve">YES </t>
    </r>
    <r>
      <rPr>
        <i/>
        <sz val="8"/>
        <color theme="1"/>
        <rFont val="Arial"/>
        <family val="2"/>
      </rPr>
      <t>to "Trip Vehicle or Gas Card," fax/email a copy of Appendix form to Fleet.</t>
    </r>
  </si>
  <si>
    <t xml:space="preserve"> Traveling Emp. Initials:</t>
  </si>
  <si>
    <t>HPD Divisional Vehicle</t>
  </si>
  <si>
    <t>Major Offenders</t>
  </si>
  <si>
    <t xml:space="preserve">and Travel Related Expenses) and understand the requirements for reimbursement.   </t>
  </si>
  <si>
    <r>
      <t xml:space="preserve">I have read the Administrative Procedure (A.P.2-5, </t>
    </r>
    <r>
      <rPr>
        <b/>
        <sz val="8"/>
        <color theme="1"/>
        <rFont val="Arial"/>
        <family val="2"/>
      </rPr>
      <t xml:space="preserve">Authorization and Reimbursement for Local and Out-of-Town Travel </t>
    </r>
  </si>
  <si>
    <t>Environmental Investigations Unit</t>
  </si>
  <si>
    <t>Mode of Transportation:</t>
  </si>
  <si>
    <t>HPD Trip Vehicle</t>
  </si>
  <si>
    <t>* Do not list Grant name</t>
  </si>
  <si>
    <r>
      <t xml:space="preserve">5) </t>
    </r>
    <r>
      <rPr>
        <b/>
        <sz val="9"/>
        <color theme="1"/>
        <rFont val="Arial"/>
        <family val="2"/>
      </rPr>
      <t>Detail of Expenses -</t>
    </r>
    <r>
      <rPr>
        <sz val="9"/>
        <color theme="1"/>
        <rFont val="Arial"/>
        <family val="2"/>
      </rPr>
      <t xml:space="preserve"> enter </t>
    </r>
    <r>
      <rPr>
        <b/>
        <sz val="9"/>
        <color theme="1"/>
        <rFont val="Arial"/>
        <family val="2"/>
      </rPr>
      <t>ACTUAL EXPENSE COSTS</t>
    </r>
    <r>
      <rPr>
        <sz val="9"/>
        <color theme="1"/>
        <rFont val="Arial"/>
        <family val="2"/>
      </rPr>
      <t xml:space="preserve"> related to </t>
    </r>
    <r>
      <rPr>
        <b/>
        <i/>
        <sz val="9"/>
        <color rgb="FF3333FF"/>
        <rFont val="Arial"/>
        <family val="2"/>
      </rPr>
      <t>Lodging, Meals, &amp; Ground Transportation</t>
    </r>
    <r>
      <rPr>
        <sz val="9"/>
        <color theme="1"/>
        <rFont val="Arial"/>
        <family val="2"/>
      </rPr>
      <t xml:space="preserve"> into the </t>
    </r>
    <r>
      <rPr>
        <b/>
        <sz val="9"/>
        <color theme="9" tint="-0.249977111117893"/>
        <rFont val="Arial"/>
        <family val="2"/>
      </rPr>
      <t>Orange Shaded</t>
    </r>
    <r>
      <rPr>
        <sz val="9"/>
        <color theme="1"/>
        <rFont val="Arial"/>
        <family val="2"/>
      </rPr>
      <t xml:space="preserve"> table located lower section of infosheet.  Also enter any miscellaneous expenses related to </t>
    </r>
    <r>
      <rPr>
        <b/>
        <i/>
        <sz val="9"/>
        <color rgb="FF3333FF"/>
        <rFont val="Arial"/>
        <family val="2"/>
      </rPr>
      <t>Ground Transportation Tips</t>
    </r>
    <r>
      <rPr>
        <sz val="9"/>
        <color theme="1"/>
        <rFont val="Arial"/>
        <family val="2"/>
      </rPr>
      <t xml:space="preserve"> (i.e. bus, light rail, shuttle, subway, taxi, uber, etc.),</t>
    </r>
    <r>
      <rPr>
        <b/>
        <i/>
        <sz val="9"/>
        <color rgb="FF3333FF"/>
        <rFont val="Arial"/>
        <family val="2"/>
      </rPr>
      <t xml:space="preserve"> Other Expenses</t>
    </r>
    <r>
      <rPr>
        <sz val="9"/>
        <color theme="1"/>
        <rFont val="Arial"/>
        <family val="2"/>
      </rPr>
      <t xml:space="preserve"> (baggage fee, parking, internet service, fuel / maintenance costs), </t>
    </r>
    <r>
      <rPr>
        <b/>
        <i/>
        <sz val="9"/>
        <color rgb="FF3333FF"/>
        <rFont val="Arial"/>
        <family val="2"/>
      </rPr>
      <t>Luggage (Tip)</t>
    </r>
    <r>
      <rPr>
        <sz val="9"/>
        <color theme="1"/>
        <rFont val="Arial"/>
        <family val="2"/>
      </rPr>
      <t xml:space="preserve">, </t>
    </r>
    <r>
      <rPr>
        <b/>
        <i/>
        <sz val="9"/>
        <color rgb="FF3333FF"/>
        <rFont val="Arial"/>
        <family val="2"/>
      </rPr>
      <t>Phone Calls</t>
    </r>
    <r>
      <rPr>
        <sz val="9"/>
        <color theme="1"/>
        <rFont val="Arial"/>
        <family val="2"/>
      </rPr>
      <t xml:space="preserve"> and </t>
    </r>
    <r>
      <rPr>
        <b/>
        <i/>
        <sz val="9"/>
        <color rgb="FF3333FF"/>
        <rFont val="Arial"/>
        <family val="2"/>
      </rPr>
      <t>Private Auto Miles</t>
    </r>
    <r>
      <rPr>
        <sz val="9"/>
        <color theme="1"/>
        <rFont val="Arial"/>
        <family val="2"/>
      </rPr>
      <t xml:space="preserve"> directly onto the Detail of Expenses Log as applicable.</t>
    </r>
  </si>
  <si>
    <t>Baggage Fee</t>
  </si>
  <si>
    <r>
      <t xml:space="preserve">If </t>
    </r>
    <r>
      <rPr>
        <b/>
        <i/>
        <sz val="9"/>
        <color rgb="FF3333FF"/>
        <rFont val="Arial"/>
        <family val="2"/>
      </rPr>
      <t>YES</t>
    </r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- enter justification in the next section.</t>
    </r>
  </si>
  <si>
    <t>NAME</t>
  </si>
  <si>
    <t>PR#</t>
  </si>
  <si>
    <t>Are you sharing a room?</t>
  </si>
  <si>
    <r>
      <t xml:space="preserve">If </t>
    </r>
    <r>
      <rPr>
        <b/>
        <i/>
        <sz val="9"/>
        <color rgb="FF3333FF"/>
        <rFont val="Arial"/>
        <family val="2"/>
      </rPr>
      <t>YES</t>
    </r>
    <r>
      <rPr>
        <b/>
        <i/>
        <sz val="9"/>
        <color theme="1"/>
        <rFont val="Arial"/>
        <family val="2"/>
      </rPr>
      <t xml:space="preserve"> </t>
    </r>
    <r>
      <rPr>
        <i/>
        <sz val="9"/>
        <color theme="1"/>
        <rFont val="Arial"/>
        <family val="2"/>
      </rPr>
      <t>- enter the employee name &amp; payroll number.</t>
    </r>
  </si>
  <si>
    <t>*List Grant # not Grant Name</t>
  </si>
  <si>
    <r>
      <t xml:space="preserve">3) </t>
    </r>
    <r>
      <rPr>
        <b/>
        <sz val="9"/>
        <color theme="1"/>
        <rFont val="Arial"/>
        <family val="2"/>
      </rPr>
      <t xml:space="preserve">Appendix C (Travel Advance) </t>
    </r>
    <r>
      <rPr>
        <sz val="9"/>
        <color theme="1"/>
        <rFont val="Arial"/>
        <family val="2"/>
      </rPr>
      <t xml:space="preserve">will auto-populate based on answer to </t>
    </r>
    <r>
      <rPr>
        <b/>
        <i/>
        <sz val="9"/>
        <color rgb="FF3333FF"/>
        <rFont val="Arial"/>
        <family val="2"/>
      </rPr>
      <t>Travel Advance?  Yes / No.</t>
    </r>
  </si>
  <si>
    <r>
      <t xml:space="preserve">4) </t>
    </r>
    <r>
      <rPr>
        <b/>
        <sz val="9"/>
        <color theme="1"/>
        <rFont val="Arial"/>
        <family val="2"/>
      </rPr>
      <t>Exhibit B Supplemental Travel Funding</t>
    </r>
    <r>
      <rPr>
        <sz val="9"/>
        <color theme="1"/>
        <rFont val="Arial"/>
        <family val="2"/>
      </rPr>
      <t xml:space="preserve"> form will auto-populate based on</t>
    </r>
    <r>
      <rPr>
        <b/>
        <i/>
        <sz val="9"/>
        <color rgb="FF3333FF"/>
        <rFont val="Arial"/>
        <family val="2"/>
      </rPr>
      <t xml:space="preserve"> Yes / No</t>
    </r>
    <r>
      <rPr>
        <sz val="9"/>
        <rFont val="Arial"/>
        <family val="2"/>
      </rPr>
      <t xml:space="preserve"> answer</t>
    </r>
    <r>
      <rPr>
        <sz val="9"/>
        <color theme="1"/>
        <rFont val="Arial"/>
        <family val="2"/>
      </rPr>
      <t xml:space="preserve">.  If </t>
    </r>
    <r>
      <rPr>
        <b/>
        <sz val="9"/>
        <color rgb="FF3333FF"/>
        <rFont val="Arial"/>
        <family val="2"/>
      </rPr>
      <t>YES</t>
    </r>
    <r>
      <rPr>
        <sz val="9"/>
        <color theme="1"/>
        <rFont val="Arial"/>
        <family val="2"/>
      </rPr>
      <t xml:space="preserve">, </t>
    </r>
    <r>
      <rPr>
        <b/>
        <i/>
        <sz val="9"/>
        <color rgb="FFC00000"/>
        <rFont val="Arial"/>
        <family val="2"/>
      </rPr>
      <t>No Cost to CoH</t>
    </r>
    <r>
      <rPr>
        <sz val="9"/>
        <color theme="1"/>
        <rFont val="Arial"/>
        <family val="2"/>
      </rPr>
      <t xml:space="preserve"> will auto populate where applicable.</t>
    </r>
  </si>
  <si>
    <t>Registration Fee</t>
  </si>
  <si>
    <t>Meals M&amp;I E</t>
  </si>
  <si>
    <t>Office of Legal Services</t>
  </si>
  <si>
    <t>Patrol Region 1</t>
  </si>
  <si>
    <t>Patrol Region 2</t>
  </si>
  <si>
    <t>Patrol Region 3</t>
  </si>
  <si>
    <t>Organizational Development</t>
  </si>
  <si>
    <t>North Belt</t>
  </si>
  <si>
    <t>PHONE CALLS / INTERNET</t>
  </si>
  <si>
    <t xml:space="preserve"> </t>
  </si>
  <si>
    <r>
      <t xml:space="preserve">If </t>
    </r>
    <r>
      <rPr>
        <b/>
        <i/>
        <sz val="9"/>
        <color rgb="FF3333FF"/>
        <rFont val="Arial"/>
        <family val="2"/>
      </rPr>
      <t>YES</t>
    </r>
    <r>
      <rPr>
        <sz val="9"/>
        <color theme="1"/>
        <rFont val="Arial"/>
        <family val="2"/>
      </rPr>
      <t>, type 3rd party funding source:</t>
    </r>
  </si>
  <si>
    <t xml:space="preserve">GSA Rate: </t>
  </si>
  <si>
    <t>Yes or No</t>
  </si>
  <si>
    <t>Rental Car - Yes or No</t>
  </si>
  <si>
    <r>
      <rPr>
        <i/>
        <sz val="9"/>
        <rFont val="Arial"/>
        <family val="2"/>
      </rPr>
      <t xml:space="preserve">Is all or partial </t>
    </r>
    <r>
      <rPr>
        <b/>
        <i/>
        <sz val="9"/>
        <color rgb="FFC00000"/>
        <rFont val="Arial"/>
        <family val="2"/>
      </rPr>
      <t xml:space="preserve">COST </t>
    </r>
    <r>
      <rPr>
        <i/>
        <sz val="9"/>
        <rFont val="Arial"/>
        <family val="2"/>
      </rPr>
      <t xml:space="preserve">funded by a 3rd party entity (i.e. DEA, FBI, etc.) </t>
    </r>
    <r>
      <rPr>
        <b/>
        <i/>
        <sz val="9"/>
        <color rgb="FF3333FF"/>
        <rFont val="Arial"/>
        <family val="2"/>
      </rPr>
      <t>Yes / No</t>
    </r>
  </si>
  <si>
    <r>
      <t xml:space="preserve">Lodging </t>
    </r>
    <r>
      <rPr>
        <sz val="8"/>
        <color theme="1"/>
        <rFont val="Arial"/>
        <family val="2"/>
      </rPr>
      <t xml:space="preserve">(if greater than GSA rate, fill out Part II) </t>
    </r>
  </si>
  <si>
    <t>Cost</t>
  </si>
  <si>
    <t>Ground</t>
  </si>
  <si>
    <t>APPENDIX B ESTIMATED COSTS - LODGING, MEALS, GROUND TRANSPORTATION, ETC.</t>
  </si>
  <si>
    <t>Estimated Total:</t>
  </si>
  <si>
    <t>Other 1</t>
  </si>
  <si>
    <t>Other 2</t>
  </si>
  <si>
    <r>
      <t xml:space="preserve">Other 3 </t>
    </r>
    <r>
      <rPr>
        <b/>
        <sz val="6"/>
        <color rgb="FF3333FF"/>
        <rFont val="Arial"/>
        <family val="2"/>
      </rPr>
      <t>(free text)</t>
    </r>
  </si>
  <si>
    <t>Other 3</t>
  </si>
  <si>
    <t>Actual</t>
  </si>
  <si>
    <t>Appendix B Estimated Expenses</t>
  </si>
  <si>
    <t>Registration paid with P-Card?</t>
  </si>
  <si>
    <r>
      <rPr>
        <sz val="8"/>
        <color theme="1"/>
        <rFont val="Arial"/>
        <family val="2"/>
      </rPr>
      <t>Indicate</t>
    </r>
    <r>
      <rPr>
        <b/>
        <sz val="8"/>
        <color rgb="FF3333FF"/>
        <rFont val="Arial"/>
        <family val="2"/>
      </rPr>
      <t xml:space="preserve"> YES </t>
    </r>
    <r>
      <rPr>
        <sz val="8"/>
        <color theme="1"/>
        <rFont val="Arial"/>
        <family val="2"/>
      </rPr>
      <t xml:space="preserve">to </t>
    </r>
    <r>
      <rPr>
        <b/>
        <sz val="8"/>
        <color theme="1"/>
        <rFont val="Arial"/>
        <family val="2"/>
      </rPr>
      <t xml:space="preserve">3rd Party Paid </t>
    </r>
    <r>
      <rPr>
        <sz val="8"/>
        <color theme="1"/>
        <rFont val="Arial"/>
        <family val="2"/>
      </rPr>
      <t>Expenses</t>
    </r>
  </si>
  <si>
    <r>
      <t>Indicate</t>
    </r>
    <r>
      <rPr>
        <b/>
        <sz val="8"/>
        <color rgb="FF3333FF"/>
        <rFont val="Arial"/>
        <family val="2"/>
      </rPr>
      <t xml:space="preserve"> YES</t>
    </r>
    <r>
      <rPr>
        <sz val="8"/>
        <rFont val="Arial"/>
        <family val="2"/>
      </rPr>
      <t xml:space="preserve"> to </t>
    </r>
    <r>
      <rPr>
        <b/>
        <sz val="8"/>
        <color theme="1"/>
        <rFont val="Arial"/>
        <family val="2"/>
      </rPr>
      <t>3rd Party Paid</t>
    </r>
    <r>
      <rPr>
        <sz val="8"/>
        <color theme="1"/>
        <rFont val="Arial"/>
        <family val="2"/>
      </rPr>
      <t xml:space="preserve"> Expenses</t>
    </r>
  </si>
  <si>
    <t>Travel Advance Yes / No</t>
  </si>
  <si>
    <r>
      <t xml:space="preserve">Indicate </t>
    </r>
    <r>
      <rPr>
        <b/>
        <sz val="8"/>
        <color rgb="FF3333FF"/>
        <rFont val="Arial"/>
        <family val="2"/>
      </rPr>
      <t xml:space="preserve">YES </t>
    </r>
    <r>
      <rPr>
        <sz val="8"/>
        <color theme="1"/>
        <rFont val="Arial"/>
        <family val="2"/>
      </rPr>
      <t xml:space="preserve">to the expenses for </t>
    </r>
    <r>
      <rPr>
        <b/>
        <sz val="8"/>
        <color rgb="FF008000"/>
        <rFont val="Arial"/>
        <family val="2"/>
      </rPr>
      <t>Travel Advance</t>
    </r>
  </si>
  <si>
    <r>
      <t xml:space="preserve">Indicate </t>
    </r>
    <r>
      <rPr>
        <b/>
        <sz val="8"/>
        <color rgb="FF3333FF"/>
        <rFont val="Arial"/>
        <family val="2"/>
      </rPr>
      <t>YES</t>
    </r>
    <r>
      <rPr>
        <sz val="8"/>
        <rFont val="Arial"/>
        <family val="2"/>
      </rPr>
      <t xml:space="preserve"> to </t>
    </r>
    <r>
      <rPr>
        <b/>
        <i/>
        <sz val="8"/>
        <rFont val="Arial"/>
        <family val="2"/>
      </rPr>
      <t>Expenses Pad by City</t>
    </r>
  </si>
  <si>
    <r>
      <t xml:space="preserve">Indicate </t>
    </r>
    <r>
      <rPr>
        <b/>
        <sz val="8"/>
        <color rgb="FF3333FF"/>
        <rFont val="Arial"/>
        <family val="2"/>
      </rPr>
      <t>YES</t>
    </r>
    <r>
      <rPr>
        <sz val="8"/>
        <rFont val="Arial"/>
        <family val="2"/>
      </rPr>
      <t xml:space="preserve"> to </t>
    </r>
    <r>
      <rPr>
        <b/>
        <i/>
        <sz val="8"/>
        <rFont val="Arial"/>
        <family val="2"/>
      </rPr>
      <t>Expenses Paid by City</t>
    </r>
  </si>
  <si>
    <t>FBI Uniforms</t>
  </si>
  <si>
    <t>Air &amp; Marine</t>
  </si>
  <si>
    <t>Cyber &amp; Financial Crimes</t>
  </si>
  <si>
    <t>Internal Affairs</t>
  </si>
  <si>
    <t>Major Assaults &amp; Family Violence</t>
  </si>
  <si>
    <t>Field &amp; Support Operations</t>
  </si>
  <si>
    <t>Invest. &amp; Special Operations</t>
  </si>
  <si>
    <t>Patrol Support</t>
  </si>
  <si>
    <t>LEOSE Funded</t>
  </si>
  <si>
    <t>AMENDED  or LEOSE APPENDIX "B"</t>
  </si>
  <si>
    <t>Amended Form</t>
  </si>
  <si>
    <t>LEOSE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</si>
</sst>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164" formatCode="[&lt;=9999999]###\-####;\(###\)\ ###\-####"/>
    <numFmt numFmtId="165" formatCode="m/d/yy;@"/>
    <numFmt numFmtId="166" formatCode="mm/dd/yy;@"/>
    <numFmt numFmtId="167" formatCode="0.00_);[Red]\(0.00\)"/>
    <numFmt numFmtId="168" formatCode="00000"/>
  </numFmts>
  <fonts count="6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8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9"/>
      <color theme="1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9"/>
      <color rgb="FF3333FF"/>
      <name val="Arial"/>
      <family val="2"/>
    </font>
    <font>
      <b/>
      <sz val="9"/>
      <color rgb="FF3333FF"/>
      <name val="Arial"/>
      <family val="2"/>
    </font>
    <font>
      <b/>
      <sz val="9"/>
      <color theme="0" tint="-4.9989318521683403E-2"/>
      <name val="Arial"/>
      <family val="2"/>
    </font>
    <font>
      <sz val="9"/>
      <color theme="0" tint="-4.9989318521683403E-2"/>
      <name val="Arial"/>
      <family val="2"/>
    </font>
    <font>
      <i/>
      <sz val="9"/>
      <color theme="1"/>
      <name val="Arial"/>
      <family val="2"/>
    </font>
    <font>
      <sz val="7.5"/>
      <color theme="1"/>
      <name val="Arial"/>
      <family val="2"/>
    </font>
    <font>
      <b/>
      <i/>
      <u/>
      <sz val="8"/>
      <color theme="1"/>
      <name val="Arial"/>
      <family val="2"/>
    </font>
    <font>
      <i/>
      <u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9"/>
      <color theme="0"/>
      <name val="Arial"/>
      <family val="2"/>
    </font>
    <font>
      <i/>
      <sz val="8"/>
      <color theme="1"/>
      <name val="Arial"/>
      <family val="2"/>
    </font>
    <font>
      <b/>
      <i/>
      <sz val="8.5"/>
      <color theme="1"/>
      <name val="Arial"/>
      <family val="2"/>
    </font>
    <font>
      <b/>
      <i/>
      <sz val="9"/>
      <color rgb="FF3333FF"/>
      <name val="Arial"/>
      <family val="2"/>
    </font>
    <font>
      <sz val="10"/>
      <name val="Arial"/>
      <family val="2"/>
    </font>
    <font>
      <b/>
      <sz val="9"/>
      <color theme="8" tint="-0.249977111117893"/>
      <name val="Arial"/>
      <family val="2"/>
    </font>
    <font>
      <sz val="10"/>
      <color theme="10"/>
      <name val="Arial"/>
      <family val="2"/>
    </font>
    <font>
      <b/>
      <i/>
      <sz val="10"/>
      <color theme="3" tint="0.39997558519241921"/>
      <name val="Arial"/>
      <family val="2"/>
    </font>
    <font>
      <b/>
      <i/>
      <sz val="10"/>
      <color theme="1"/>
      <name val="Arial"/>
      <family val="2"/>
    </font>
    <font>
      <b/>
      <i/>
      <sz val="14"/>
      <color rgb="FF3333FF"/>
      <name val="Arial"/>
      <family val="2"/>
    </font>
    <font>
      <b/>
      <i/>
      <sz val="8"/>
      <color rgb="FF3333FF"/>
      <name val="Arial"/>
      <family val="2"/>
    </font>
    <font>
      <b/>
      <i/>
      <sz val="8"/>
      <color rgb="FFC00000"/>
      <name val="Arial"/>
      <family val="2"/>
    </font>
    <font>
      <i/>
      <sz val="9"/>
      <name val="Arial"/>
      <family val="2"/>
    </font>
    <font>
      <b/>
      <i/>
      <sz val="10"/>
      <color rgb="FF3333FF"/>
      <name val="Arial"/>
      <family val="2"/>
    </font>
    <font>
      <b/>
      <i/>
      <sz val="12"/>
      <color rgb="FF3333FF"/>
      <name val="Arial"/>
      <family val="2"/>
    </font>
    <font>
      <b/>
      <sz val="9"/>
      <name val="Arial"/>
      <family val="2"/>
    </font>
    <font>
      <b/>
      <sz val="9"/>
      <color theme="9" tint="-0.249977111117893"/>
      <name val="Arial"/>
      <family val="2"/>
    </font>
    <font>
      <sz val="10"/>
      <color rgb="FF3333FF"/>
      <name val="Arial"/>
      <family val="2"/>
    </font>
    <font>
      <b/>
      <sz val="10"/>
      <color rgb="FF3333FF"/>
      <name val="Arial"/>
      <family val="2"/>
    </font>
    <font>
      <b/>
      <i/>
      <sz val="9"/>
      <color rgb="FFC00000"/>
      <name val="Arial"/>
      <family val="2"/>
    </font>
    <font>
      <sz val="8.5"/>
      <color theme="1"/>
      <name val="Arial"/>
      <family val="2"/>
    </font>
    <font>
      <sz val="9"/>
      <name val="Arial"/>
      <family val="2"/>
    </font>
    <font>
      <b/>
      <i/>
      <sz val="7"/>
      <color rgb="FF3333FF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6"/>
      <color rgb="FF3333FF"/>
      <name val="Arial"/>
      <family val="2"/>
    </font>
    <font>
      <b/>
      <i/>
      <sz val="11"/>
      <color rgb="FF3333FF"/>
      <name val="Arial"/>
      <family val="2"/>
    </font>
    <font>
      <sz val="10.5"/>
      <color theme="1"/>
      <name val="Arial"/>
      <family val="2"/>
    </font>
    <font>
      <sz val="11"/>
      <color rgb="FF9C0006"/>
      <name val="Calibri"/>
      <family val="2"/>
      <scheme val="minor"/>
    </font>
    <font>
      <b/>
      <i/>
      <sz val="11"/>
      <color rgb="FFC00000"/>
      <name val="Arial"/>
      <family val="2"/>
    </font>
    <font>
      <b/>
      <sz val="9"/>
      <color rgb="FF9C0006"/>
      <name val="Calibri"/>
      <family val="2"/>
      <scheme val="minor"/>
    </font>
    <font>
      <b/>
      <sz val="8"/>
      <color rgb="FF9C0006"/>
      <name val="Calibri"/>
      <family val="2"/>
      <scheme val="minor"/>
    </font>
    <font>
      <b/>
      <sz val="8"/>
      <color rgb="FF3333FF"/>
      <name val="Arial"/>
      <family val="2"/>
    </font>
    <font>
      <b/>
      <sz val="9"/>
      <color rgb="FF00B050"/>
      <name val="Arial"/>
      <family val="2"/>
    </font>
    <font>
      <b/>
      <sz val="9"/>
      <color rgb="FF7030A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color rgb="FF008000"/>
      <name val="Arial"/>
      <family val="2"/>
    </font>
    <font>
      <sz val="8"/>
      <color theme="8" tint="-0.249977111117893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darkUp"/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 style="dotted">
        <color auto="1"/>
      </bottom>
      <diagonal/>
    </border>
    <border>
      <left style="thick">
        <color theme="8" tint="-0.499984740745262"/>
      </left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ck">
        <color theme="8" tint="-0.499984740745262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 style="thick">
        <color theme="8" tint="-0.499984740745262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dashed">
        <color theme="1"/>
      </left>
      <right/>
      <top style="dashed">
        <color theme="1"/>
      </top>
      <bottom style="thick">
        <color theme="8" tint="-0.499984740745262"/>
      </bottom>
      <diagonal/>
    </border>
    <border>
      <left/>
      <right style="dashed">
        <color theme="1"/>
      </right>
      <top style="dashed">
        <color theme="1"/>
      </top>
      <bottom style="thick">
        <color theme="8" tint="-0.499984740745262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theme="8" tint="-0.499984740745262"/>
      </right>
      <top/>
      <bottom/>
      <diagonal/>
    </border>
    <border>
      <left/>
      <right/>
      <top style="medium">
        <color indexed="64"/>
      </top>
      <bottom/>
      <diagonal/>
    </border>
    <border>
      <left style="dotted">
        <color auto="1"/>
      </left>
      <right/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/>
      <right style="thick">
        <color theme="8" tint="-0.499984740745262"/>
      </right>
      <top/>
      <bottom style="dotted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4" fillId="12" borderId="0" applyNumberFormat="0" applyBorder="0" applyAlignment="0" applyProtection="0"/>
  </cellStyleXfs>
  <cellXfs count="934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1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5" fillId="2" borderId="0" xfId="0" applyFont="1" applyFill="1"/>
    <xf numFmtId="0" fontId="4" fillId="0" borderId="0" xfId="0" applyFont="1"/>
    <xf numFmtId="0" fontId="4" fillId="2" borderId="0" xfId="0" applyFont="1" applyFill="1"/>
    <xf numFmtId="0" fontId="0" fillId="2" borderId="0" xfId="0" applyFill="1" applyAlignment="1">
      <alignment horizontal="right"/>
    </xf>
    <xf numFmtId="0" fontId="4" fillId="0" borderId="0" xfId="0" applyFont="1" applyBorder="1"/>
    <xf numFmtId="0" fontId="13" fillId="2" borderId="0" xfId="0" applyFont="1" applyFill="1" applyBorder="1" applyAlignment="1">
      <alignment horizontal="center"/>
    </xf>
    <xf numFmtId="0" fontId="2" fillId="2" borderId="1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/>
    <xf numFmtId="0" fontId="13" fillId="2" borderId="0" xfId="0" applyFont="1" applyFill="1" applyBorder="1" applyAlignment="1">
      <alignment horizontal="left" indent="1"/>
    </xf>
    <xf numFmtId="44" fontId="13" fillId="2" borderId="0" xfId="1" applyFont="1" applyFill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4" fillId="0" borderId="0" xfId="0" applyFont="1" applyFill="1" applyBorder="1"/>
    <xf numFmtId="0" fontId="3" fillId="0" borderId="15" xfId="0" applyFont="1" applyBorder="1"/>
    <xf numFmtId="0" fontId="3" fillId="0" borderId="3" xfId="0" applyFont="1" applyBorder="1"/>
    <xf numFmtId="0" fontId="3" fillId="0" borderId="0" xfId="0" applyFont="1" applyBorder="1"/>
    <xf numFmtId="0" fontId="3" fillId="0" borderId="0" xfId="0" applyFont="1" applyAlignment="1">
      <alignment horizontal="right" indent="1"/>
    </xf>
    <xf numFmtId="0" fontId="3" fillId="0" borderId="27" xfId="0" applyFont="1" applyBorder="1"/>
    <xf numFmtId="0" fontId="3" fillId="0" borderId="28" xfId="0" applyFont="1" applyBorder="1"/>
    <xf numFmtId="0" fontId="3" fillId="0" borderId="44" xfId="0" applyFont="1" applyBorder="1"/>
    <xf numFmtId="0" fontId="3" fillId="0" borderId="26" xfId="0" applyFont="1" applyBorder="1"/>
    <xf numFmtId="0" fontId="3" fillId="0" borderId="40" xfId="0" applyFont="1" applyBorder="1"/>
    <xf numFmtId="0" fontId="3" fillId="0" borderId="43" xfId="0" applyFont="1" applyBorder="1"/>
    <xf numFmtId="0" fontId="13" fillId="0" borderId="27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44" xfId="0" applyFont="1" applyBorder="1" applyAlignment="1">
      <alignment horizontal="right"/>
    </xf>
    <xf numFmtId="0" fontId="13" fillId="4" borderId="4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6" borderId="4" xfId="0" applyFont="1" applyFill="1" applyBorder="1"/>
    <xf numFmtId="0" fontId="3" fillId="6" borderId="5" xfId="0" applyFont="1" applyFill="1" applyBorder="1"/>
    <xf numFmtId="164" fontId="3" fillId="0" borderId="0" xfId="0" applyNumberFormat="1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Protection="1"/>
    <xf numFmtId="0" fontId="3" fillId="0" borderId="7" xfId="0" applyFont="1" applyBorder="1"/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0" xfId="0" applyFont="1" applyBorder="1" applyAlignment="1">
      <alignment horizontal="center" vertical="center"/>
    </xf>
    <xf numFmtId="0" fontId="3" fillId="9" borderId="61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4" fillId="0" borderId="66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3" fillId="0" borderId="7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Border="1" applyAlignment="1">
      <alignment wrapText="1"/>
    </xf>
    <xf numFmtId="165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Protection="1"/>
    <xf numFmtId="0" fontId="4" fillId="0" borderId="1" xfId="0" applyFont="1" applyBorder="1" applyAlignment="1"/>
    <xf numFmtId="44" fontId="12" fillId="0" borderId="0" xfId="1" applyFont="1" applyBorder="1" applyAlignment="1">
      <alignment horizontal="right"/>
    </xf>
    <xf numFmtId="44" fontId="12" fillId="0" borderId="53" xfId="1" applyFont="1" applyBorder="1" applyAlignment="1">
      <alignment horizontal="right"/>
    </xf>
    <xf numFmtId="0" fontId="12" fillId="0" borderId="26" xfId="0" applyFont="1" applyBorder="1" applyAlignment="1">
      <alignment horizontal="left" indent="1"/>
    </xf>
    <xf numFmtId="0" fontId="3" fillId="0" borderId="27" xfId="0" applyFont="1" applyBorder="1" applyAlignment="1">
      <alignment horizontal="left" indent="1"/>
    </xf>
    <xf numFmtId="0" fontId="12" fillId="0" borderId="40" xfId="0" applyFont="1" applyBorder="1" applyAlignment="1">
      <alignment horizontal="left" indent="1"/>
    </xf>
    <xf numFmtId="0" fontId="3" fillId="0" borderId="3" xfId="0" applyFont="1" applyBorder="1" applyAlignment="1">
      <alignment horizontal="left" indent="1"/>
    </xf>
    <xf numFmtId="0" fontId="12" fillId="0" borderId="52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12" fillId="0" borderId="27" xfId="0" applyFont="1" applyBorder="1" applyAlignment="1">
      <alignment horizontal="left" indent="1"/>
    </xf>
    <xf numFmtId="0" fontId="12" fillId="0" borderId="3" xfId="0" applyFont="1" applyBorder="1" applyAlignment="1">
      <alignment horizontal="left" indent="1"/>
    </xf>
    <xf numFmtId="0" fontId="0" fillId="0" borderId="2" xfId="0" applyFill="1" applyBorder="1"/>
    <xf numFmtId="0" fontId="28" fillId="0" borderId="2" xfId="0" applyFont="1" applyFill="1" applyBorder="1" applyAlignment="1">
      <alignment vertical="top" wrapText="1"/>
    </xf>
    <xf numFmtId="0" fontId="0" fillId="2" borderId="0" xfId="0" applyFill="1" applyProtection="1"/>
    <xf numFmtId="0" fontId="3" fillId="0" borderId="0" xfId="0" applyFont="1" applyAlignment="1">
      <alignment horizontal="right"/>
    </xf>
    <xf numFmtId="0" fontId="0" fillId="2" borderId="0" xfId="0" applyFill="1" applyAlignment="1" applyProtection="1">
      <alignment horizontal="left" vertical="top" wrapText="1" indent="1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7" fillId="2" borderId="0" xfId="0" applyFont="1" applyFill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indent="1"/>
    </xf>
    <xf numFmtId="0" fontId="2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0" borderId="7" xfId="0" applyFont="1" applyBorder="1" applyAlignment="1">
      <alignment horizontal="left" indent="1"/>
    </xf>
    <xf numFmtId="0" fontId="2" fillId="0" borderId="1" xfId="0" applyFont="1" applyBorder="1" applyAlignment="1"/>
    <xf numFmtId="44" fontId="3" fillId="0" borderId="0" xfId="0" applyNumberFormat="1" applyFont="1"/>
    <xf numFmtId="44" fontId="3" fillId="0" borderId="7" xfId="0" applyNumberFormat="1" applyFont="1" applyBorder="1"/>
    <xf numFmtId="0" fontId="30" fillId="0" borderId="0" xfId="0" applyFont="1"/>
    <xf numFmtId="165" fontId="3" fillId="0" borderId="7" xfId="0" applyNumberFormat="1" applyFont="1" applyBorder="1" applyAlignment="1" applyProtection="1">
      <alignment horizontal="center"/>
    </xf>
    <xf numFmtId="0" fontId="31" fillId="0" borderId="0" xfId="0" applyFont="1" applyAlignment="1">
      <alignment horizontal="center"/>
    </xf>
    <xf numFmtId="0" fontId="32" fillId="2" borderId="0" xfId="2" applyFont="1" applyFill="1" applyBorder="1" applyAlignment="1">
      <alignment horizontal="left"/>
    </xf>
    <xf numFmtId="0" fontId="3" fillId="0" borderId="7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wrapText="1" indent="1"/>
    </xf>
    <xf numFmtId="0" fontId="3" fillId="0" borderId="71" xfId="0" applyFont="1" applyBorder="1" applyAlignment="1">
      <alignment horizontal="left" vertical="center" indent="1"/>
    </xf>
    <xf numFmtId="0" fontId="19" fillId="8" borderId="57" xfId="0" applyFont="1" applyFill="1" applyBorder="1" applyAlignment="1">
      <alignment horizontal="left" indent="1"/>
    </xf>
    <xf numFmtId="0" fontId="20" fillId="8" borderId="58" xfId="0" applyFont="1" applyFill="1" applyBorder="1" applyAlignment="1">
      <alignment horizontal="left" indent="1"/>
    </xf>
    <xf numFmtId="0" fontId="3" fillId="8" borderId="59" xfId="0" applyFont="1" applyFill="1" applyBorder="1" applyAlignment="1">
      <alignment horizontal="left" indent="1"/>
    </xf>
    <xf numFmtId="0" fontId="3" fillId="0" borderId="62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0" fontId="33" fillId="0" borderId="0" xfId="0" applyFont="1" applyProtection="1">
      <protection hidden="1"/>
    </xf>
    <xf numFmtId="0" fontId="0" fillId="0" borderId="0" xfId="0" applyFont="1"/>
    <xf numFmtId="0" fontId="34" fillId="0" borderId="0" xfId="0" applyFont="1"/>
    <xf numFmtId="0" fontId="3" fillId="0" borderId="0" xfId="0" applyFont="1" applyFill="1" applyBorder="1"/>
    <xf numFmtId="0" fontId="4" fillId="0" borderId="0" xfId="0" applyFont="1" applyAlignment="1"/>
    <xf numFmtId="0" fontId="4" fillId="0" borderId="64" xfId="0" applyFont="1" applyBorder="1" applyAlignment="1">
      <alignment horizontal="left" vertical="center" wrapText="1" indent="1"/>
    </xf>
    <xf numFmtId="0" fontId="4" fillId="0" borderId="3" xfId="0" applyFont="1" applyBorder="1" applyProtection="1"/>
    <xf numFmtId="0" fontId="21" fillId="0" borderId="0" xfId="0" applyFont="1" applyFill="1" applyBorder="1" applyAlignment="1" applyProtection="1">
      <alignment horizontal="left" vertical="top" wrapText="1" inden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left" vertical="top" wrapText="1" indent="1"/>
    </xf>
    <xf numFmtId="0" fontId="4" fillId="2" borderId="2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/>
    </xf>
    <xf numFmtId="0" fontId="37" fillId="0" borderId="0" xfId="0" applyFont="1" applyBorder="1"/>
    <xf numFmtId="0" fontId="4" fillId="0" borderId="0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0" borderId="0" xfId="0" applyBorder="1"/>
    <xf numFmtId="0" fontId="4" fillId="2" borderId="2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3" borderId="82" xfId="0" applyFont="1" applyFill="1" applyBorder="1" applyAlignment="1" applyProtection="1">
      <alignment horizontal="center" vertical="top"/>
      <protection locked="0"/>
    </xf>
    <xf numFmtId="0" fontId="3" fillId="3" borderId="83" xfId="0" applyFont="1" applyFill="1" applyBorder="1" applyAlignment="1" applyProtection="1">
      <alignment horizontal="center"/>
      <protection locked="0"/>
    </xf>
    <xf numFmtId="0" fontId="3" fillId="3" borderId="87" xfId="0" applyFont="1" applyFill="1" applyBorder="1" applyAlignment="1" applyProtection="1">
      <alignment horizontal="center" vertical="top"/>
      <protection locked="0"/>
    </xf>
    <xf numFmtId="0" fontId="3" fillId="3" borderId="88" xfId="0" applyFont="1" applyFill="1" applyBorder="1" applyAlignment="1" applyProtection="1">
      <alignment horizontal="center"/>
      <protection locked="0"/>
    </xf>
    <xf numFmtId="0" fontId="5" fillId="0" borderId="90" xfId="0" applyFont="1" applyBorder="1"/>
    <xf numFmtId="0" fontId="5" fillId="0" borderId="91" xfId="0" applyFont="1" applyBorder="1"/>
    <xf numFmtId="0" fontId="3" fillId="0" borderId="89" xfId="0" applyFont="1" applyBorder="1"/>
    <xf numFmtId="0" fontId="5" fillId="0" borderId="14" xfId="0" applyFont="1" applyBorder="1"/>
    <xf numFmtId="0" fontId="5" fillId="0" borderId="3" xfId="0" applyFont="1" applyBorder="1"/>
    <xf numFmtId="0" fontId="5" fillId="0" borderId="92" xfId="0" applyFont="1" applyBorder="1" applyAlignment="1">
      <alignment horizontal="center"/>
    </xf>
    <xf numFmtId="0" fontId="5" fillId="0" borderId="84" xfId="0" applyFont="1" applyBorder="1" applyAlignment="1">
      <alignment horizontal="center"/>
    </xf>
    <xf numFmtId="0" fontId="5" fillId="0" borderId="93" xfId="0" applyFont="1" applyBorder="1" applyAlignment="1">
      <alignment horizontal="center"/>
    </xf>
    <xf numFmtId="0" fontId="5" fillId="0" borderId="85" xfId="0" applyFont="1" applyBorder="1" applyAlignment="1">
      <alignment horizontal="center"/>
    </xf>
    <xf numFmtId="0" fontId="3" fillId="0" borderId="0" xfId="0" applyFont="1" applyFill="1" applyBorder="1" applyAlignment="1" applyProtection="1">
      <alignment horizontal="left" vertical="top"/>
    </xf>
    <xf numFmtId="0" fontId="3" fillId="0" borderId="0" xfId="0" applyFont="1" applyFill="1" applyBorder="1" applyAlignment="1" applyProtection="1">
      <alignment horizontal="left" vertical="top" wrapText="1"/>
      <protection hidden="1"/>
    </xf>
    <xf numFmtId="0" fontId="3" fillId="0" borderId="0" xfId="0" applyFont="1" applyFill="1" applyBorder="1" applyAlignment="1" applyProtection="1"/>
    <xf numFmtId="0" fontId="0" fillId="0" borderId="1" xfId="0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21" fillId="0" borderId="0" xfId="0" applyFont="1" applyFill="1" applyBorder="1" applyAlignment="1" applyProtection="1">
      <alignment horizontal="left" vertical="top"/>
    </xf>
    <xf numFmtId="0" fontId="18" fillId="3" borderId="96" xfId="0" applyFont="1" applyFill="1" applyBorder="1" applyAlignment="1" applyProtection="1">
      <alignment horizontal="center"/>
      <protection locked="0"/>
    </xf>
    <xf numFmtId="0" fontId="38" fillId="0" borderId="0" xfId="0" applyFont="1" applyFill="1" applyBorder="1" applyAlignment="1" applyProtection="1">
      <alignment horizontal="right" vertical="top" indent="1"/>
    </xf>
    <xf numFmtId="0" fontId="3" fillId="0" borderId="0" xfId="0" applyFont="1" applyFill="1" applyBorder="1" applyAlignment="1" applyProtection="1">
      <alignment horizontal="right" indent="1"/>
    </xf>
    <xf numFmtId="0" fontId="27" fillId="0" borderId="0" xfId="0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right"/>
    </xf>
    <xf numFmtId="4" fontId="4" fillId="0" borderId="0" xfId="0" applyNumberFormat="1" applyFont="1" applyFill="1" applyBorder="1" applyAlignment="1">
      <alignment horizontal="right"/>
    </xf>
    <xf numFmtId="0" fontId="9" fillId="2" borderId="0" xfId="0" applyFont="1" applyFill="1" applyProtection="1"/>
    <xf numFmtId="0" fontId="0" fillId="2" borderId="0" xfId="0" applyFont="1" applyFill="1"/>
    <xf numFmtId="0" fontId="0" fillId="0" borderId="0" xfId="0" applyFont="1" applyFill="1" applyBorder="1" applyAlignment="1" applyProtection="1">
      <alignment horizontal="left" vertical="top" indent="1"/>
    </xf>
    <xf numFmtId="0" fontId="30" fillId="0" borderId="0" xfId="0" applyFont="1" applyFill="1" applyBorder="1" applyAlignment="1" applyProtection="1">
      <alignment horizontal="left" vertical="top" indent="1"/>
    </xf>
    <xf numFmtId="0" fontId="4" fillId="2" borderId="0" xfId="0" applyFont="1" applyFill="1" applyAlignment="1">
      <alignment horizontal="left" indent="1"/>
    </xf>
    <xf numFmtId="0" fontId="4" fillId="2" borderId="2" xfId="0" applyFont="1" applyFill="1" applyBorder="1" applyAlignment="1"/>
    <xf numFmtId="0" fontId="4" fillId="2" borderId="0" xfId="0" applyFont="1" applyFill="1" applyBorder="1" applyAlignment="1"/>
    <xf numFmtId="0" fontId="3" fillId="0" borderId="1" xfId="0" applyFont="1" applyBorder="1" applyAlignment="1">
      <alignment horizontal="right"/>
    </xf>
    <xf numFmtId="0" fontId="0" fillId="0" borderId="0" xfId="0" applyFill="1"/>
    <xf numFmtId="0" fontId="40" fillId="0" borderId="0" xfId="0" applyFont="1" applyBorder="1" applyAlignment="1"/>
    <xf numFmtId="0" fontId="35" fillId="0" borderId="0" xfId="0" applyFont="1" applyAlignment="1">
      <alignment horizontal="left"/>
    </xf>
    <xf numFmtId="0" fontId="9" fillId="0" borderId="0" xfId="0" applyFont="1" applyFill="1" applyBorder="1" applyAlignment="1">
      <alignment horizontal="right" indent="1"/>
    </xf>
    <xf numFmtId="0" fontId="42" fillId="0" borderId="0" xfId="0" applyFont="1" applyAlignment="1">
      <alignment horizontal="center"/>
    </xf>
    <xf numFmtId="0" fontId="12" fillId="0" borderId="27" xfId="0" applyFont="1" applyFill="1" applyBorder="1" applyAlignment="1" applyProtection="1">
      <protection locked="0"/>
    </xf>
    <xf numFmtId="0" fontId="12" fillId="0" borderId="46" xfId="0" applyFont="1" applyFill="1" applyBorder="1" applyAlignment="1" applyProtection="1">
      <protection locked="0"/>
    </xf>
    <xf numFmtId="0" fontId="12" fillId="0" borderId="14" xfId="0" applyFont="1" applyFill="1" applyBorder="1" applyAlignment="1" applyProtection="1">
      <protection locked="0"/>
    </xf>
    <xf numFmtId="0" fontId="12" fillId="0" borderId="3" xfId="0" applyFont="1" applyFill="1" applyBorder="1" applyAlignment="1" applyProtection="1">
      <protection locked="0"/>
    </xf>
    <xf numFmtId="0" fontId="12" fillId="0" borderId="42" xfId="0" applyFont="1" applyFill="1" applyBorder="1" applyAlignment="1" applyProtection="1">
      <protection locked="0"/>
    </xf>
    <xf numFmtId="0" fontId="12" fillId="0" borderId="36" xfId="0" applyFont="1" applyFill="1" applyBorder="1" applyAlignment="1" applyProtection="1">
      <protection locked="0"/>
    </xf>
    <xf numFmtId="0" fontId="12" fillId="0" borderId="44" xfId="0" applyFont="1" applyFill="1" applyBorder="1" applyAlignment="1" applyProtection="1">
      <protection locked="0"/>
    </xf>
    <xf numFmtId="0" fontId="12" fillId="0" borderId="45" xfId="0" applyFont="1" applyFill="1" applyBorder="1" applyAlignment="1" applyProtection="1">
      <protection locked="0"/>
    </xf>
    <xf numFmtId="0" fontId="36" fillId="0" borderId="0" xfId="0" applyFont="1" applyAlignment="1">
      <alignment horizontal="left" indent="1"/>
    </xf>
    <xf numFmtId="0" fontId="3" fillId="0" borderId="0" xfId="0" applyFont="1" applyFill="1" applyBorder="1" applyAlignment="1" applyProtection="1">
      <alignment horizontal="right"/>
    </xf>
    <xf numFmtId="0" fontId="46" fillId="0" borderId="1" xfId="0" applyFont="1" applyBorder="1"/>
    <xf numFmtId="0" fontId="21" fillId="0" borderId="0" xfId="0" applyFont="1" applyAlignment="1">
      <alignment horizontal="left" indent="1"/>
    </xf>
    <xf numFmtId="165" fontId="3" fillId="3" borderId="100" xfId="0" applyNumberFormat="1" applyFont="1" applyFill="1" applyBorder="1" applyAlignment="1" applyProtection="1">
      <protection locked="0"/>
    </xf>
    <xf numFmtId="0" fontId="3" fillId="3" borderId="100" xfId="0" applyFont="1" applyFill="1" applyBorder="1" applyAlignment="1" applyProtection="1">
      <alignment horizontal="left" indent="1"/>
      <protection locked="0"/>
    </xf>
    <xf numFmtId="0" fontId="3" fillId="3" borderId="100" xfId="0" applyFont="1" applyFill="1" applyBorder="1" applyAlignment="1" applyProtection="1">
      <protection locked="0"/>
    </xf>
    <xf numFmtId="0" fontId="3" fillId="3" borderId="100" xfId="0" applyFont="1" applyFill="1" applyBorder="1" applyProtection="1">
      <protection locked="0"/>
    </xf>
    <xf numFmtId="14" fontId="3" fillId="3" borderId="100" xfId="0" applyNumberFormat="1" applyFont="1" applyFill="1" applyBorder="1" applyAlignment="1" applyProtection="1">
      <alignment horizontal="left"/>
      <protection locked="0"/>
    </xf>
    <xf numFmtId="0" fontId="3" fillId="3" borderId="104" xfId="0" applyFont="1" applyFill="1" applyBorder="1" applyAlignment="1" applyProtection="1">
      <alignment horizontal="center"/>
      <protection locked="0"/>
    </xf>
    <xf numFmtId="44" fontId="3" fillId="3" borderId="100" xfId="0" applyNumberFormat="1" applyFont="1" applyFill="1" applyBorder="1" applyAlignment="1" applyProtection="1">
      <protection locked="0"/>
    </xf>
    <xf numFmtId="1" fontId="3" fillId="3" borderId="114" xfId="0" applyNumberFormat="1" applyFont="1" applyFill="1" applyBorder="1" applyAlignment="1" applyProtection="1">
      <alignment horizontal="center"/>
      <protection locked="0"/>
    </xf>
    <xf numFmtId="0" fontId="3" fillId="3" borderId="101" xfId="0" applyFont="1" applyFill="1" applyBorder="1" applyAlignment="1" applyProtection="1">
      <alignment horizontal="left" indent="1"/>
      <protection locked="0"/>
    </xf>
    <xf numFmtId="0" fontId="3" fillId="3" borderId="102" xfId="0" applyFont="1" applyFill="1" applyBorder="1"/>
    <xf numFmtId="165" fontId="3" fillId="3" borderId="100" xfId="0" applyNumberFormat="1" applyFont="1" applyFill="1" applyBorder="1" applyAlignment="1" applyProtection="1">
      <alignment horizontal="left" indent="1"/>
      <protection locked="0"/>
    </xf>
    <xf numFmtId="165" fontId="3" fillId="3" borderId="100" xfId="0" applyNumberFormat="1" applyFont="1" applyFill="1" applyBorder="1" applyAlignment="1" applyProtection="1">
      <alignment horizontal="center"/>
      <protection locked="0"/>
    </xf>
    <xf numFmtId="44" fontId="3" fillId="3" borderId="100" xfId="1" applyFont="1" applyFill="1" applyBorder="1" applyProtection="1">
      <protection locked="0"/>
    </xf>
    <xf numFmtId="0" fontId="3" fillId="0" borderId="14" xfId="0" applyFont="1" applyBorder="1" applyAlignment="1"/>
    <xf numFmtId="44" fontId="3" fillId="0" borderId="1" xfId="0" applyNumberFormat="1" applyFont="1" applyBorder="1"/>
    <xf numFmtId="0" fontId="3" fillId="0" borderId="25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" fillId="0" borderId="0" xfId="0" applyFont="1" applyFill="1" applyAlignment="1" applyProtection="1"/>
    <xf numFmtId="0" fontId="0" fillId="0" borderId="0" xfId="0" applyFont="1" applyFill="1" applyAlignment="1" applyProtection="1">
      <alignment vertical="top" wrapText="1"/>
    </xf>
    <xf numFmtId="0" fontId="0" fillId="0" borderId="0" xfId="0" applyFont="1" applyFill="1" applyAlignment="1" applyProtection="1">
      <alignment horizontal="left" vertical="top" wrapText="1"/>
    </xf>
    <xf numFmtId="0" fontId="4" fillId="0" borderId="1" xfId="0" applyFont="1" applyFill="1" applyBorder="1" applyProtection="1"/>
    <xf numFmtId="0" fontId="3" fillId="0" borderId="1" xfId="0" applyFont="1" applyFill="1" applyBorder="1" applyProtection="1"/>
    <xf numFmtId="0" fontId="4" fillId="0" borderId="0" xfId="0" applyFont="1" applyFill="1" applyBorder="1" applyProtection="1"/>
    <xf numFmtId="0" fontId="0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/>
    </xf>
    <xf numFmtId="0" fontId="0" fillId="0" borderId="1" xfId="0" applyFont="1" applyFill="1" applyBorder="1" applyAlignment="1" applyProtection="1"/>
    <xf numFmtId="0" fontId="3" fillId="0" borderId="0" xfId="0" applyFont="1" applyFill="1" applyAlignment="1" applyProtection="1">
      <alignment horizontal="center"/>
    </xf>
    <xf numFmtId="0" fontId="43" fillId="0" borderId="1" xfId="0" applyFont="1" applyFill="1" applyBorder="1" applyAlignment="1" applyProtection="1"/>
    <xf numFmtId="0" fontId="43" fillId="0" borderId="1" xfId="0" applyFont="1" applyFill="1" applyBorder="1" applyAlignment="1" applyProtection="1">
      <alignment horizontal="left"/>
    </xf>
    <xf numFmtId="0" fontId="17" fillId="0" borderId="1" xfId="0" applyFont="1" applyFill="1" applyBorder="1" applyAlignment="1" applyProtection="1">
      <alignment horizontal="left"/>
    </xf>
    <xf numFmtId="0" fontId="4" fillId="0" borderId="0" xfId="0" applyFont="1" applyFill="1" applyAlignment="1" applyProtection="1">
      <alignment horizontal="right"/>
    </xf>
    <xf numFmtId="0" fontId="44" fillId="0" borderId="0" xfId="0" applyFont="1" applyFill="1" applyAlignment="1" applyProtection="1">
      <alignment horizontal="right" indent="1"/>
    </xf>
    <xf numFmtId="0" fontId="3" fillId="0" borderId="56" xfId="0" applyFont="1" applyFill="1" applyBorder="1" applyProtection="1"/>
    <xf numFmtId="0" fontId="6" fillId="2" borderId="0" xfId="2" applyFill="1" applyBorder="1" applyAlignment="1"/>
    <xf numFmtId="0" fontId="6" fillId="0" borderId="0" xfId="2"/>
    <xf numFmtId="44" fontId="12" fillId="0" borderId="3" xfId="1" applyFont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21" fillId="0" borderId="0" xfId="0" applyFont="1" applyFill="1" applyBorder="1" applyAlignment="1" applyProtection="1">
      <alignment horizontal="left" vertical="top" wrapText="1" indent="1"/>
    </xf>
    <xf numFmtId="0" fontId="4" fillId="2" borderId="0" xfId="0" applyFont="1" applyFill="1" applyBorder="1" applyAlignment="1">
      <alignment horizontal="center"/>
    </xf>
    <xf numFmtId="44" fontId="12" fillId="0" borderId="3" xfId="1" applyFont="1" applyBorder="1" applyAlignment="1">
      <alignment horizontal="center"/>
    </xf>
    <xf numFmtId="44" fontId="48" fillId="0" borderId="3" xfId="1" applyFont="1" applyBorder="1" applyAlignment="1">
      <alignment horizontal="right"/>
    </xf>
    <xf numFmtId="0" fontId="13" fillId="0" borderId="0" xfId="0" applyFont="1"/>
    <xf numFmtId="0" fontId="3" fillId="0" borderId="1" xfId="0" applyFont="1" applyBorder="1" applyAlignment="1"/>
    <xf numFmtId="0" fontId="13" fillId="0" borderId="2" xfId="0" applyFont="1" applyBorder="1" applyAlignment="1"/>
    <xf numFmtId="0" fontId="13" fillId="0" borderId="0" xfId="0" applyFont="1" applyBorder="1" applyAlignment="1"/>
    <xf numFmtId="0" fontId="0" fillId="0" borderId="0" xfId="0" applyFill="1" applyBorder="1"/>
    <xf numFmtId="0" fontId="2" fillId="0" borderId="0" xfId="0" applyFont="1"/>
    <xf numFmtId="0" fontId="46" fillId="0" borderId="0" xfId="0" applyFont="1" applyBorder="1"/>
    <xf numFmtId="0" fontId="5" fillId="3" borderId="10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/>
    </xf>
    <xf numFmtId="0" fontId="5" fillId="3" borderId="13" xfId="0" applyFont="1" applyFill="1" applyBorder="1" applyAlignment="1">
      <alignment vertical="top"/>
    </xf>
    <xf numFmtId="0" fontId="14" fillId="3" borderId="9" xfId="0" applyFont="1" applyFill="1" applyBorder="1" applyAlignment="1">
      <alignment vertical="top"/>
    </xf>
    <xf numFmtId="0" fontId="0" fillId="2" borderId="56" xfId="0" applyFill="1" applyBorder="1" applyProtection="1"/>
    <xf numFmtId="0" fontId="0" fillId="2" borderId="119" xfId="0" applyFill="1" applyBorder="1"/>
    <xf numFmtId="0" fontId="3" fillId="0" borderId="119" xfId="0" applyFont="1" applyFill="1" applyBorder="1" applyAlignment="1"/>
    <xf numFmtId="0" fontId="3" fillId="0" borderId="119" xfId="0" applyFont="1" applyFill="1" applyBorder="1" applyAlignment="1">
      <alignment horizontal="left"/>
    </xf>
    <xf numFmtId="0" fontId="0" fillId="2" borderId="119" xfId="0" applyFill="1" applyBorder="1" applyProtection="1"/>
    <xf numFmtId="0" fontId="0" fillId="2" borderId="120" xfId="0" applyFill="1" applyBorder="1"/>
    <xf numFmtId="0" fontId="16" fillId="0" borderId="1" xfId="0" applyFont="1" applyFill="1" applyBorder="1" applyAlignment="1" applyProtection="1"/>
    <xf numFmtId="0" fontId="16" fillId="0" borderId="0" xfId="0" applyFont="1" applyFill="1" applyBorder="1" applyAlignment="1" applyProtection="1"/>
    <xf numFmtId="0" fontId="4" fillId="0" borderId="0" xfId="0" applyFont="1" applyFill="1" applyBorder="1" applyAlignment="1"/>
    <xf numFmtId="0" fontId="16" fillId="0" borderId="0" xfId="0" applyFont="1" applyFill="1" applyBorder="1" applyAlignment="1" applyProtection="1">
      <alignment vertical="top"/>
    </xf>
    <xf numFmtId="0" fontId="0" fillId="2" borderId="56" xfId="0" applyFill="1" applyBorder="1" applyAlignment="1" applyProtection="1">
      <alignment horizontal="right"/>
    </xf>
    <xf numFmtId="0" fontId="0" fillId="2" borderId="119" xfId="0" applyFill="1" applyBorder="1" applyAlignment="1" applyProtection="1">
      <alignment horizontal="right"/>
    </xf>
    <xf numFmtId="0" fontId="0" fillId="2" borderId="119" xfId="0" applyFill="1" applyBorder="1" applyAlignment="1">
      <alignment horizontal="right"/>
    </xf>
    <xf numFmtId="44" fontId="3" fillId="0" borderId="119" xfId="0" applyNumberFormat="1" applyFont="1" applyFill="1" applyBorder="1" applyAlignment="1">
      <alignment horizontal="left"/>
    </xf>
    <xf numFmtId="0" fontId="0" fillId="0" borderId="0" xfId="0" applyFont="1" applyFill="1" applyBorder="1" applyAlignment="1" applyProtection="1">
      <alignment horizontal="right"/>
    </xf>
    <xf numFmtId="165" fontId="16" fillId="0" borderId="0" xfId="0" applyNumberFormat="1" applyFont="1" applyFill="1" applyBorder="1" applyAlignment="1" applyProtection="1"/>
    <xf numFmtId="0" fontId="49" fillId="0" borderId="1" xfId="0" applyFont="1" applyFill="1" applyBorder="1" applyAlignment="1" applyProtection="1"/>
    <xf numFmtId="0" fontId="49" fillId="0" borderId="0" xfId="0" applyFont="1" applyFill="1" applyBorder="1" applyAlignment="1" applyProtection="1"/>
    <xf numFmtId="0" fontId="2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4" fillId="0" borderId="1" xfId="0" applyFont="1" applyFill="1" applyBorder="1" applyAlignment="1" applyProtection="1">
      <alignment horizontal="right"/>
    </xf>
    <xf numFmtId="165" fontId="16" fillId="2" borderId="3" xfId="0" applyNumberFormat="1" applyFont="1" applyFill="1" applyBorder="1" applyAlignment="1" applyProtection="1"/>
    <xf numFmtId="0" fontId="49" fillId="0" borderId="3" xfId="0" applyFont="1" applyFill="1" applyBorder="1" applyAlignment="1" applyProtection="1">
      <alignment horizontal="left"/>
    </xf>
    <xf numFmtId="165" fontId="16" fillId="0" borderId="0" xfId="0" applyNumberFormat="1" applyFont="1" applyFill="1" applyBorder="1" applyAlignment="1" applyProtection="1">
      <alignment horizontal="center"/>
    </xf>
    <xf numFmtId="0" fontId="49" fillId="0" borderId="1" xfId="0" applyFont="1" applyFill="1" applyBorder="1" applyAlignment="1" applyProtection="1">
      <alignment vertical="top"/>
    </xf>
    <xf numFmtId="0" fontId="2" fillId="0" borderId="0" xfId="0" applyFont="1" applyFill="1" applyBorder="1" applyAlignment="1">
      <alignment horizontal="left" indent="1"/>
    </xf>
    <xf numFmtId="0" fontId="21" fillId="0" borderId="1" xfId="0" applyFont="1" applyFill="1" applyBorder="1" applyAlignment="1" applyProtection="1">
      <alignment horizontal="left" vertical="top" wrapText="1" indent="1"/>
    </xf>
    <xf numFmtId="0" fontId="8" fillId="0" borderId="1" xfId="0" applyFont="1" applyBorder="1"/>
    <xf numFmtId="0" fontId="8" fillId="0" borderId="0" xfId="0" applyFont="1" applyFill="1" applyBorder="1" applyAlignment="1" applyProtection="1">
      <alignment horizontal="left" indent="1"/>
    </xf>
    <xf numFmtId="0" fontId="8" fillId="0" borderId="0" xfId="0" applyFont="1" applyFill="1" applyBorder="1" applyAlignment="1" applyProtection="1">
      <alignment vertical="top"/>
    </xf>
    <xf numFmtId="0" fontId="0" fillId="0" borderId="0" xfId="0" applyFont="1" applyFill="1" applyBorder="1" applyAlignment="1" applyProtection="1">
      <alignment vertical="center"/>
      <protection hidden="1"/>
    </xf>
    <xf numFmtId="0" fontId="0" fillId="2" borderId="120" xfId="0" applyFill="1" applyBorder="1" applyProtection="1"/>
    <xf numFmtId="0" fontId="0" fillId="2" borderId="0" xfId="0" applyFill="1" applyBorder="1" applyProtection="1"/>
    <xf numFmtId="44" fontId="3" fillId="0" borderId="56" xfId="0" applyNumberFormat="1" applyFont="1" applyFill="1" applyBorder="1" applyAlignment="1">
      <alignment horizontal="left"/>
    </xf>
    <xf numFmtId="0" fontId="3" fillId="0" borderId="56" xfId="0" applyFont="1" applyFill="1" applyBorder="1" applyAlignment="1"/>
    <xf numFmtId="0" fontId="21" fillId="0" borderId="0" xfId="0" applyFont="1" applyFill="1" applyAlignment="1" applyProtection="1">
      <alignment vertical="top"/>
    </xf>
    <xf numFmtId="0" fontId="13" fillId="2" borderId="1" xfId="0" applyFont="1" applyFill="1" applyBorder="1" applyAlignment="1"/>
    <xf numFmtId="0" fontId="13" fillId="2" borderId="0" xfId="0" applyFont="1" applyFill="1" applyBorder="1" applyAlignment="1"/>
    <xf numFmtId="0" fontId="13" fillId="0" borderId="0" xfId="0" applyFont="1" applyFill="1" applyBorder="1" applyAlignment="1"/>
    <xf numFmtId="0" fontId="2" fillId="2" borderId="1" xfId="0" applyFont="1" applyFill="1" applyBorder="1" applyAlignment="1"/>
    <xf numFmtId="0" fontId="3" fillId="0" borderId="0" xfId="0" applyFont="1" applyBorder="1" applyAlignment="1"/>
    <xf numFmtId="0" fontId="3" fillId="0" borderId="1" xfId="0" applyFont="1" applyBorder="1" applyAlignment="1">
      <alignment horizontal="left" indent="1"/>
    </xf>
    <xf numFmtId="0" fontId="49" fillId="0" borderId="1" xfId="0" applyFont="1" applyBorder="1" applyAlignment="1">
      <alignment horizontal="left" indent="1"/>
    </xf>
    <xf numFmtId="0" fontId="18" fillId="0" borderId="1" xfId="0" applyFont="1" applyBorder="1"/>
    <xf numFmtId="0" fontId="39" fillId="2" borderId="1" xfId="0" applyFont="1" applyFill="1" applyBorder="1"/>
    <xf numFmtId="0" fontId="45" fillId="0" borderId="0" xfId="0" applyFont="1" applyAlignment="1">
      <alignment horizontal="right"/>
    </xf>
    <xf numFmtId="0" fontId="8" fillId="2" borderId="1" xfId="0" applyFont="1" applyFill="1" applyBorder="1" applyAlignment="1"/>
    <xf numFmtId="0" fontId="3" fillId="3" borderId="96" xfId="0" applyFont="1" applyFill="1" applyBorder="1" applyAlignment="1" applyProtection="1">
      <alignment horizontal="center"/>
      <protection locked="0"/>
    </xf>
    <xf numFmtId="0" fontId="3" fillId="0" borderId="5" xfId="0" applyFont="1" applyFill="1" applyBorder="1"/>
    <xf numFmtId="0" fontId="3" fillId="6" borderId="6" xfId="0" applyFont="1" applyFill="1" applyBorder="1"/>
    <xf numFmtId="0" fontId="3" fillId="0" borderId="27" xfId="0" applyFont="1" applyFill="1" applyBorder="1"/>
    <xf numFmtId="0" fontId="12" fillId="0" borderId="28" xfId="0" applyFont="1" applyFill="1" applyBorder="1" applyAlignment="1">
      <alignment horizontal="right"/>
    </xf>
    <xf numFmtId="0" fontId="3" fillId="0" borderId="6" xfId="0" applyFont="1" applyFill="1" applyBorder="1"/>
    <xf numFmtId="0" fontId="3" fillId="0" borderId="4" xfId="0" applyFont="1" applyFill="1" applyBorder="1"/>
    <xf numFmtId="44" fontId="3" fillId="0" borderId="0" xfId="0" applyNumberFormat="1" applyFont="1" applyBorder="1"/>
    <xf numFmtId="44" fontId="3" fillId="0" borderId="108" xfId="0" applyNumberFormat="1" applyFont="1" applyBorder="1"/>
    <xf numFmtId="0" fontId="40" fillId="2" borderId="0" xfId="0" applyFont="1" applyFill="1"/>
    <xf numFmtId="0" fontId="5" fillId="3" borderId="1" xfId="0" applyFont="1" applyFill="1" applyBorder="1" applyAlignment="1">
      <alignment vertical="center" wrapText="1"/>
    </xf>
    <xf numFmtId="0" fontId="36" fillId="3" borderId="13" xfId="0" applyFont="1" applyFill="1" applyBorder="1" applyAlignment="1">
      <alignment horizontal="right" vertical="center" indent="1"/>
    </xf>
    <xf numFmtId="168" fontId="3" fillId="3" borderId="113" xfId="0" applyNumberFormat="1" applyFont="1" applyFill="1" applyBorder="1" applyAlignment="1" applyProtection="1">
      <alignment horizontal="left" indent="1"/>
      <protection locked="0"/>
    </xf>
    <xf numFmtId="168" fontId="3" fillId="3" borderId="10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left" vertical="top" wrapText="1" indent="1"/>
    </xf>
    <xf numFmtId="0" fontId="3" fillId="2" borderId="0" xfId="0" applyFont="1" applyFill="1" applyAlignment="1">
      <alignment horizontal="left" vertical="top" wrapText="1" indent="1"/>
    </xf>
    <xf numFmtId="0" fontId="2" fillId="11" borderId="110" xfId="0" applyFont="1" applyFill="1" applyBorder="1"/>
    <xf numFmtId="0" fontId="0" fillId="11" borderId="108" xfId="0" applyFill="1" applyBorder="1"/>
    <xf numFmtId="0" fontId="9" fillId="11" borderId="105" xfId="0" applyFont="1" applyFill="1" applyBorder="1" applyProtection="1"/>
    <xf numFmtId="0" fontId="0" fillId="11" borderId="106" xfId="0" applyFont="1" applyFill="1" applyBorder="1"/>
    <xf numFmtId="0" fontId="0" fillId="11" borderId="106" xfId="0" applyFill="1" applyBorder="1"/>
    <xf numFmtId="0" fontId="0" fillId="11" borderId="106" xfId="0" applyFill="1" applyBorder="1" applyAlignment="1">
      <alignment horizontal="right"/>
    </xf>
    <xf numFmtId="4" fontId="4" fillId="11" borderId="107" xfId="0" applyNumberFormat="1" applyFont="1" applyFill="1" applyBorder="1" applyAlignment="1">
      <alignment horizontal="right"/>
    </xf>
    <xf numFmtId="0" fontId="0" fillId="11" borderId="0" xfId="0" applyFill="1" applyBorder="1"/>
    <xf numFmtId="0" fontId="30" fillId="11" borderId="0" xfId="0" applyFont="1" applyFill="1" applyBorder="1" applyAlignment="1" applyProtection="1">
      <alignment horizontal="left" vertical="top"/>
    </xf>
    <xf numFmtId="4" fontId="4" fillId="11" borderId="109" xfId="0" applyNumberFormat="1" applyFont="1" applyFill="1" applyBorder="1" applyAlignment="1">
      <alignment horizontal="right"/>
    </xf>
    <xf numFmtId="0" fontId="27" fillId="11" borderId="111" xfId="0" applyFont="1" applyFill="1" applyBorder="1" applyAlignment="1" applyProtection="1">
      <alignment horizontal="left"/>
    </xf>
    <xf numFmtId="0" fontId="0" fillId="11" borderId="111" xfId="0" applyFill="1" applyBorder="1"/>
    <xf numFmtId="0" fontId="0" fillId="11" borderId="111" xfId="0" applyFill="1" applyBorder="1" applyAlignment="1">
      <alignment horizontal="right"/>
    </xf>
    <xf numFmtId="4" fontId="4" fillId="11" borderId="111" xfId="0" applyNumberFormat="1" applyFont="1" applyFill="1" applyBorder="1" applyAlignment="1">
      <alignment horizontal="right"/>
    </xf>
    <xf numFmtId="4" fontId="4" fillId="11" borderId="112" xfId="0" applyNumberFormat="1" applyFont="1" applyFill="1" applyBorder="1" applyAlignment="1">
      <alignment horizontal="right"/>
    </xf>
    <xf numFmtId="0" fontId="4" fillId="11" borderId="106" xfId="0" applyFont="1" applyFill="1" applyBorder="1" applyAlignment="1">
      <alignment horizontal="left" indent="1"/>
    </xf>
    <xf numFmtId="0" fontId="41" fillId="11" borderId="106" xfId="0" applyFont="1" applyFill="1" applyBorder="1" applyAlignment="1" applyProtection="1">
      <alignment horizontal="right" vertical="top"/>
    </xf>
    <xf numFmtId="0" fontId="41" fillId="11" borderId="106" xfId="0" applyFont="1" applyFill="1" applyBorder="1" applyAlignment="1" applyProtection="1">
      <alignment horizontal="right" vertical="top" indent="1"/>
    </xf>
    <xf numFmtId="0" fontId="41" fillId="11" borderId="106" xfId="0" applyFont="1" applyFill="1" applyBorder="1" applyAlignment="1" applyProtection="1">
      <alignment horizontal="left" vertical="top" indent="1"/>
    </xf>
    <xf numFmtId="0" fontId="37" fillId="0" borderId="0" xfId="0" applyFont="1" applyAlignment="1">
      <alignment horizontal="left" indent="1"/>
    </xf>
    <xf numFmtId="0" fontId="52" fillId="2" borderId="0" xfId="0" applyFont="1" applyFill="1" applyAlignment="1">
      <alignment horizontal="right"/>
    </xf>
    <xf numFmtId="0" fontId="29" fillId="2" borderId="56" xfId="0" applyFont="1" applyFill="1" applyBorder="1" applyProtection="1"/>
    <xf numFmtId="0" fontId="55" fillId="0" borderId="0" xfId="0" applyFont="1" applyAlignment="1"/>
    <xf numFmtId="0" fontId="55" fillId="0" borderId="0" xfId="0" applyFont="1"/>
    <xf numFmtId="0" fontId="52" fillId="0" borderId="0" xfId="0" applyFont="1" applyBorder="1" applyAlignment="1"/>
    <xf numFmtId="165" fontId="3" fillId="0" borderId="0" xfId="0" applyNumberFormat="1" applyFont="1" applyBorder="1" applyAlignment="1"/>
    <xf numFmtId="0" fontId="54" fillId="12" borderId="0" xfId="3"/>
    <xf numFmtId="0" fontId="56" fillId="12" borderId="0" xfId="3" applyFont="1" applyAlignment="1">
      <alignment horizontal="left"/>
    </xf>
    <xf numFmtId="0" fontId="14" fillId="0" borderId="0" xfId="0" applyFont="1" applyAlignment="1">
      <alignment horizontal="center"/>
    </xf>
    <xf numFmtId="0" fontId="3" fillId="3" borderId="122" xfId="0" applyFont="1" applyFill="1" applyBorder="1" applyAlignment="1" applyProtection="1">
      <alignment horizontal="center"/>
      <protection locked="0"/>
    </xf>
    <xf numFmtId="0" fontId="39" fillId="0" borderId="0" xfId="0" applyFont="1" applyFill="1" applyBorder="1"/>
    <xf numFmtId="0" fontId="14" fillId="0" borderId="0" xfId="0" applyFont="1" applyAlignment="1">
      <alignment horizontal="center" vertical="top"/>
    </xf>
    <xf numFmtId="0" fontId="57" fillId="12" borderId="0" xfId="3" applyFont="1"/>
    <xf numFmtId="0" fontId="3" fillId="0" borderId="0" xfId="0" applyFont="1" applyAlignment="1">
      <alignment horizontal="right" vertical="center" indent="1"/>
    </xf>
    <xf numFmtId="0" fontId="29" fillId="0" borderId="3" xfId="0" applyFont="1" applyBorder="1"/>
    <xf numFmtId="0" fontId="29" fillId="0" borderId="27" xfId="0" applyFont="1" applyBorder="1" applyAlignment="1">
      <alignment horizontal="left"/>
    </xf>
    <xf numFmtId="4" fontId="43" fillId="0" borderId="119" xfId="0" applyNumberFormat="1" applyFont="1" applyFill="1" applyBorder="1" applyAlignment="1" applyProtection="1">
      <alignment horizontal="right"/>
    </xf>
    <xf numFmtId="0" fontId="12" fillId="0" borderId="44" xfId="1" applyNumberFormat="1" applyFont="1" applyBorder="1" applyAlignment="1">
      <alignment horizontal="left"/>
    </xf>
    <xf numFmtId="0" fontId="52" fillId="0" borderId="0" xfId="0" applyNumberFormat="1" applyFont="1" applyAlignment="1">
      <alignment horizontal="left"/>
    </xf>
    <xf numFmtId="0" fontId="3" fillId="3" borderId="1" xfId="0" applyFont="1" applyFill="1" applyBorder="1"/>
    <xf numFmtId="0" fontId="4" fillId="3" borderId="1" xfId="0" applyFont="1" applyFill="1" applyBorder="1" applyAlignment="1" applyProtection="1">
      <alignment horizontal="left" indent="1"/>
      <protection locked="0"/>
    </xf>
    <xf numFmtId="0" fontId="39" fillId="2" borderId="0" xfId="0" applyFont="1" applyFill="1" applyBorder="1" applyAlignment="1">
      <alignment horizontal="left"/>
    </xf>
    <xf numFmtId="0" fontId="3" fillId="2" borderId="119" xfId="0" applyFont="1" applyFill="1" applyBorder="1" applyAlignment="1" applyProtection="1">
      <alignment horizontal="right"/>
    </xf>
    <xf numFmtId="0" fontId="29" fillId="2" borderId="119" xfId="0" applyFont="1" applyFill="1" applyBorder="1"/>
    <xf numFmtId="0" fontId="29" fillId="2" borderId="56" xfId="0" applyFont="1" applyFill="1" applyBorder="1" applyAlignment="1" applyProtection="1">
      <alignment horizontal="right"/>
    </xf>
    <xf numFmtId="44" fontId="21" fillId="0" borderId="119" xfId="0" applyNumberFormat="1" applyFont="1" applyFill="1" applyBorder="1" applyAlignment="1"/>
    <xf numFmtId="0" fontId="3" fillId="0" borderId="0" xfId="0" applyFont="1" applyBorder="1" applyAlignment="1">
      <alignment horizontal="right" indent="1"/>
    </xf>
    <xf numFmtId="0" fontId="21" fillId="0" borderId="0" xfId="0" applyFont="1" applyAlignment="1">
      <alignment horizontal="right" indent="1"/>
    </xf>
    <xf numFmtId="0" fontId="4" fillId="0" borderId="0" xfId="0" applyFont="1" applyFill="1" applyBorder="1" applyAlignment="1" applyProtection="1">
      <alignment horizontal="left" indent="1"/>
      <protection locked="0"/>
    </xf>
    <xf numFmtId="0" fontId="56" fillId="0" borderId="0" xfId="3" applyFont="1" applyFill="1" applyAlignment="1">
      <alignment horizontal="left"/>
    </xf>
    <xf numFmtId="0" fontId="54" fillId="0" borderId="0" xfId="3" applyFill="1"/>
    <xf numFmtId="0" fontId="3" fillId="0" borderId="0" xfId="0" applyFont="1" applyBorder="1" applyAlignment="1">
      <alignment horizontal="right" vertical="center" indent="1"/>
    </xf>
    <xf numFmtId="0" fontId="3" fillId="0" borderId="133" xfId="0" applyFont="1" applyBorder="1" applyAlignment="1">
      <alignment horizontal="right" indent="1"/>
    </xf>
    <xf numFmtId="44" fontId="19" fillId="0" borderId="0" xfId="0" applyNumberFormat="1" applyFont="1" applyFill="1" applyBorder="1"/>
    <xf numFmtId="44" fontId="3" fillId="16" borderId="7" xfId="0" applyNumberFormat="1" applyFont="1" applyFill="1" applyBorder="1"/>
    <xf numFmtId="0" fontId="4" fillId="0" borderId="1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18" fillId="3" borderId="97" xfId="0" applyFont="1" applyFill="1" applyBorder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44" fontId="29" fillId="0" borderId="119" xfId="0" applyNumberFormat="1" applyFont="1" applyFill="1" applyBorder="1" applyAlignment="1" applyProtection="1"/>
    <xf numFmtId="0" fontId="3" fillId="6" borderId="0" xfId="0" applyFont="1" applyFill="1"/>
    <xf numFmtId="0" fontId="3" fillId="6" borderId="0" xfId="0" applyFont="1" applyFill="1" applyBorder="1" applyAlignment="1">
      <alignment horizontal="right" indent="1"/>
    </xf>
    <xf numFmtId="0" fontId="18" fillId="3" borderId="0" xfId="0" applyFont="1" applyFill="1" applyBorder="1" applyAlignment="1">
      <alignment horizontal="right" indent="1"/>
    </xf>
    <xf numFmtId="0" fontId="18" fillId="3" borderId="14" xfId="0" applyFont="1" applyFill="1" applyBorder="1" applyAlignment="1"/>
    <xf numFmtId="0" fontId="59" fillId="0" borderId="14" xfId="0" applyFont="1" applyBorder="1" applyAlignment="1"/>
    <xf numFmtId="0" fontId="4" fillId="6" borderId="14" xfId="0" applyFont="1" applyFill="1" applyBorder="1" applyAlignment="1"/>
    <xf numFmtId="0" fontId="59" fillId="0" borderId="0" xfId="0" applyFont="1" applyBorder="1" applyAlignment="1">
      <alignment horizontal="right" indent="1"/>
    </xf>
    <xf numFmtId="44" fontId="3" fillId="3" borderId="113" xfId="1" applyFont="1" applyFill="1" applyBorder="1" applyProtection="1">
      <protection locked="0"/>
    </xf>
    <xf numFmtId="44" fontId="3" fillId="3" borderId="84" xfId="1" applyFont="1" applyFill="1" applyBorder="1" applyProtection="1">
      <protection locked="0"/>
    </xf>
    <xf numFmtId="0" fontId="60" fillId="3" borderId="142" xfId="0" applyFont="1" applyFill="1" applyBorder="1" applyAlignment="1"/>
    <xf numFmtId="0" fontId="3" fillId="0" borderId="22" xfId="0" applyFont="1" applyBorder="1"/>
    <xf numFmtId="44" fontId="3" fillId="3" borderId="63" xfId="1" applyFont="1" applyFill="1" applyBorder="1" applyProtection="1">
      <protection locked="0"/>
    </xf>
    <xf numFmtId="44" fontId="3" fillId="3" borderId="65" xfId="1" applyFont="1" applyFill="1" applyBorder="1" applyProtection="1">
      <protection locked="0"/>
    </xf>
    <xf numFmtId="44" fontId="3" fillId="3" borderId="144" xfId="1" applyNumberFormat="1" applyFont="1" applyFill="1" applyBorder="1" applyAlignment="1" applyProtection="1">
      <alignment horizontal="center"/>
      <protection locked="0"/>
    </xf>
    <xf numFmtId="44" fontId="3" fillId="3" borderId="145" xfId="1" applyNumberFormat="1" applyFont="1" applyFill="1" applyBorder="1" applyAlignment="1" applyProtection="1">
      <alignment horizontal="center"/>
      <protection locked="0"/>
    </xf>
    <xf numFmtId="44" fontId="3" fillId="3" borderId="146" xfId="0" applyNumberFormat="1" applyFont="1" applyFill="1" applyBorder="1" applyProtection="1">
      <protection locked="0"/>
    </xf>
    <xf numFmtId="0" fontId="61" fillId="15" borderId="143" xfId="0" applyFont="1" applyFill="1" applyBorder="1"/>
    <xf numFmtId="0" fontId="58" fillId="3" borderId="7" xfId="0" applyFont="1" applyFill="1" applyBorder="1" applyAlignment="1" applyProtection="1">
      <alignment horizontal="center"/>
      <protection locked="0"/>
    </xf>
    <xf numFmtId="0" fontId="58" fillId="3" borderId="20" xfId="0" applyFont="1" applyFill="1" applyBorder="1" applyAlignment="1" applyProtection="1">
      <alignment horizontal="center"/>
      <protection locked="0"/>
    </xf>
    <xf numFmtId="0" fontId="58" fillId="3" borderId="61" xfId="0" applyFont="1" applyFill="1" applyBorder="1" applyAlignment="1" applyProtection="1">
      <alignment horizontal="center"/>
      <protection locked="0"/>
    </xf>
    <xf numFmtId="44" fontId="3" fillId="3" borderId="60" xfId="1" applyNumberFormat="1" applyFont="1" applyFill="1" applyBorder="1" applyAlignment="1" applyProtection="1">
      <alignment horizontal="center"/>
    </xf>
    <xf numFmtId="44" fontId="3" fillId="3" borderId="63" xfId="1" applyNumberFormat="1" applyFont="1" applyFill="1" applyBorder="1" applyAlignment="1" applyProtection="1">
      <alignment horizontal="center"/>
    </xf>
    <xf numFmtId="44" fontId="41" fillId="10" borderId="7" xfId="0" applyNumberFormat="1" applyFont="1" applyFill="1" applyBorder="1"/>
    <xf numFmtId="44" fontId="19" fillId="8" borderId="7" xfId="0" applyNumberFormat="1" applyFont="1" applyFill="1" applyBorder="1"/>
    <xf numFmtId="44" fontId="3" fillId="17" borderId="7" xfId="0" applyNumberFormat="1" applyFont="1" applyFill="1" applyBorder="1"/>
    <xf numFmtId="0" fontId="13" fillId="10" borderId="137" xfId="0" applyFont="1" applyFill="1" applyBorder="1" applyAlignment="1">
      <alignment horizontal="center"/>
    </xf>
    <xf numFmtId="0" fontId="13" fillId="10" borderId="138" xfId="0" applyFont="1" applyFill="1" applyBorder="1" applyAlignment="1">
      <alignment horizontal="center"/>
    </xf>
    <xf numFmtId="44" fontId="17" fillId="14" borderId="139" xfId="0" applyNumberFormat="1" applyFont="1" applyFill="1" applyBorder="1" applyAlignment="1" applyProtection="1">
      <alignment horizontal="center"/>
      <protection locked="0"/>
    </xf>
    <xf numFmtId="44" fontId="17" fillId="14" borderId="140" xfId="0" applyNumberFormat="1" applyFont="1" applyFill="1" applyBorder="1" applyAlignment="1" applyProtection="1">
      <alignment horizontal="center"/>
      <protection locked="0"/>
    </xf>
    <xf numFmtId="44" fontId="17" fillId="14" borderId="141" xfId="0" applyNumberFormat="1" applyFont="1" applyFill="1" applyBorder="1" applyProtection="1"/>
    <xf numFmtId="44" fontId="4" fillId="0" borderId="0" xfId="0" applyNumberFormat="1" applyFont="1"/>
    <xf numFmtId="44" fontId="4" fillId="0" borderId="22" xfId="0" applyNumberFormat="1" applyFont="1" applyBorder="1"/>
    <xf numFmtId="44" fontId="17" fillId="14" borderId="141" xfId="0" applyNumberFormat="1" applyFont="1" applyFill="1" applyBorder="1" applyAlignment="1">
      <alignment horizontal="center" vertical="top" wrapText="1"/>
    </xf>
    <xf numFmtId="44" fontId="17" fillId="14" borderId="139" xfId="0" applyNumberFormat="1" applyFont="1" applyFill="1" applyBorder="1" applyAlignment="1" applyProtection="1">
      <alignment horizontal="center"/>
    </xf>
    <xf numFmtId="44" fontId="17" fillId="14" borderId="140" xfId="0" applyNumberFormat="1" applyFont="1" applyFill="1" applyBorder="1" applyAlignment="1" applyProtection="1">
      <alignment horizontal="center"/>
    </xf>
    <xf numFmtId="44" fontId="17" fillId="14" borderId="141" xfId="0" applyNumberFormat="1" applyFont="1" applyFill="1" applyBorder="1" applyAlignment="1" applyProtection="1">
      <alignment horizontal="center"/>
    </xf>
    <xf numFmtId="44" fontId="17" fillId="14" borderId="147" xfId="0" applyNumberFormat="1" applyFont="1" applyFill="1" applyBorder="1" applyAlignment="1" applyProtection="1">
      <alignment horizontal="center"/>
    </xf>
    <xf numFmtId="0" fontId="36" fillId="0" borderId="44" xfId="1" applyNumberFormat="1" applyFont="1" applyBorder="1" applyAlignment="1">
      <alignment horizontal="left"/>
    </xf>
    <xf numFmtId="0" fontId="36" fillId="0" borderId="3" xfId="0" applyFont="1" applyBorder="1"/>
    <xf numFmtId="44" fontId="3" fillId="3" borderId="134" xfId="1" applyFont="1" applyFill="1" applyBorder="1" applyAlignment="1" applyProtection="1">
      <protection locked="0"/>
    </xf>
    <xf numFmtId="44" fontId="3" fillId="3" borderId="148" xfId="1" applyFont="1" applyFill="1" applyBorder="1" applyAlignment="1" applyProtection="1">
      <protection locked="0"/>
    </xf>
    <xf numFmtId="44" fontId="3" fillId="3" borderId="91" xfId="1" applyFont="1" applyFill="1" applyBorder="1" applyAlignment="1" applyProtection="1">
      <protection locked="0"/>
    </xf>
    <xf numFmtId="44" fontId="3" fillId="3" borderId="149" xfId="1" applyFont="1" applyFill="1" applyBorder="1" applyAlignment="1" applyProtection="1">
      <protection locked="0"/>
    </xf>
    <xf numFmtId="0" fontId="60" fillId="3" borderId="150" xfId="0" applyFont="1" applyFill="1" applyBorder="1" applyAlignment="1">
      <alignment horizontal="right" indent="1"/>
    </xf>
    <xf numFmtId="0" fontId="9" fillId="0" borderId="0" xfId="0" applyFont="1" applyAlignment="1">
      <alignment vertical="center"/>
    </xf>
    <xf numFmtId="0" fontId="58" fillId="3" borderId="62" xfId="0" applyFont="1" applyFill="1" applyBorder="1" applyAlignment="1" applyProtection="1">
      <alignment horizontal="center"/>
      <protection locked="0"/>
    </xf>
    <xf numFmtId="0" fontId="58" fillId="3" borderId="64" xfId="0" applyFont="1" applyFill="1" applyBorder="1" applyAlignment="1" applyProtection="1">
      <alignment horizontal="center"/>
      <protection locked="0"/>
    </xf>
    <xf numFmtId="0" fontId="58" fillId="3" borderId="16" xfId="0" applyFont="1" applyFill="1" applyBorder="1" applyAlignment="1" applyProtection="1">
      <alignment horizontal="center"/>
      <protection locked="0"/>
    </xf>
    <xf numFmtId="0" fontId="3" fillId="0" borderId="125" xfId="0" applyFont="1" applyBorder="1" applyAlignment="1">
      <alignment horizontal="right" indent="1"/>
    </xf>
    <xf numFmtId="0" fontId="58" fillId="3" borderId="143" xfId="0" applyFont="1" applyFill="1" applyBorder="1" applyAlignment="1" applyProtection="1">
      <alignment horizontal="center"/>
      <protection locked="0"/>
    </xf>
    <xf numFmtId="0" fontId="58" fillId="3" borderId="79" xfId="0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right"/>
    </xf>
    <xf numFmtId="44" fontId="3" fillId="0" borderId="130" xfId="1" applyFont="1" applyFill="1" applyBorder="1" applyAlignment="1" applyProtection="1">
      <protection locked="0"/>
    </xf>
    <xf numFmtId="0" fontId="29" fillId="0" borderId="119" xfId="0" applyFont="1" applyFill="1" applyBorder="1" applyAlignment="1">
      <alignment horizontal="right"/>
    </xf>
    <xf numFmtId="0" fontId="29" fillId="0" borderId="119" xfId="0" applyFont="1" applyBorder="1" applyAlignment="1">
      <alignment horizontal="right"/>
    </xf>
    <xf numFmtId="0" fontId="27" fillId="0" borderId="0" xfId="0" applyFont="1" applyAlignment="1">
      <alignment horizontal="center" vertical="top"/>
    </xf>
    <xf numFmtId="0" fontId="12" fillId="0" borderId="152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58" fillId="3" borderId="153" xfId="0" applyFont="1" applyFill="1" applyBorder="1" applyAlignment="1" applyProtection="1">
      <alignment horizontal="center"/>
      <protection locked="0"/>
    </xf>
    <xf numFmtId="0" fontId="58" fillId="3" borderId="139" xfId="0" applyFont="1" applyFill="1" applyBorder="1" applyAlignment="1" applyProtection="1">
      <alignment horizontal="center"/>
      <protection locked="0"/>
    </xf>
    <xf numFmtId="0" fontId="58" fillId="3" borderId="140" xfId="0" applyFont="1" applyFill="1" applyBorder="1" applyAlignment="1" applyProtection="1">
      <alignment horizontal="center"/>
      <protection locked="0"/>
    </xf>
    <xf numFmtId="0" fontId="58" fillId="3" borderId="141" xfId="0" applyFon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vertical="center"/>
    </xf>
    <xf numFmtId="0" fontId="66" fillId="0" borderId="0" xfId="0" applyFont="1"/>
    <xf numFmtId="0" fontId="3" fillId="3" borderId="2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72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left" vertical="center" indent="1"/>
    </xf>
    <xf numFmtId="0" fontId="3" fillId="3" borderId="24" xfId="0" applyFont="1" applyFill="1" applyBorder="1" applyAlignment="1">
      <alignment horizontal="left" vertical="center" indent="1"/>
    </xf>
    <xf numFmtId="0" fontId="3" fillId="3" borderId="16" xfId="0" applyFont="1" applyFill="1" applyBorder="1" applyAlignment="1">
      <alignment horizontal="left" vertical="center" indent="1"/>
    </xf>
    <xf numFmtId="0" fontId="4" fillId="0" borderId="0" xfId="0" applyFont="1" applyAlignment="1">
      <alignment horizontal="left" vertical="top" wrapText="1"/>
    </xf>
    <xf numFmtId="0" fontId="3" fillId="3" borderId="25" xfId="0" applyFont="1" applyFill="1" applyBorder="1" applyAlignment="1">
      <alignment horizontal="left" vertical="center" wrapText="1" indent="1"/>
    </xf>
    <xf numFmtId="0" fontId="3" fillId="3" borderId="24" xfId="0" applyFont="1" applyFill="1" applyBorder="1" applyAlignment="1">
      <alignment horizontal="left" vertical="center" wrapText="1" indent="1"/>
    </xf>
    <xf numFmtId="0" fontId="3" fillId="3" borderId="72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left" vertical="top" wrapText="1" indent="1"/>
    </xf>
    <xf numFmtId="0" fontId="3" fillId="0" borderId="70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5" xfId="0" applyFont="1" applyBorder="1" applyAlignment="1">
      <alignment horizontal="left" vertical="center" wrapText="1" indent="1"/>
    </xf>
    <xf numFmtId="0" fontId="3" fillId="0" borderId="24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0" borderId="71" xfId="0" applyFont="1" applyBorder="1" applyAlignment="1">
      <alignment horizontal="left" vertical="center" wrapText="1" indent="1"/>
    </xf>
    <xf numFmtId="0" fontId="3" fillId="0" borderId="78" xfId="0" applyFont="1" applyBorder="1" applyAlignment="1">
      <alignment horizontal="left" vertical="center" wrapText="1" indent="1"/>
    </xf>
    <xf numFmtId="0" fontId="3" fillId="0" borderId="79" xfId="0" applyFont="1" applyBorder="1" applyAlignment="1">
      <alignment horizontal="left" vertical="center" wrapText="1" indent="1"/>
    </xf>
    <xf numFmtId="0" fontId="18" fillId="3" borderId="68" xfId="0" applyFont="1" applyFill="1" applyBorder="1" applyAlignment="1">
      <alignment horizontal="left" vertical="center" wrapText="1" indent="1"/>
    </xf>
    <xf numFmtId="0" fontId="3" fillId="3" borderId="78" xfId="0" applyFont="1" applyFill="1" applyBorder="1" applyAlignment="1">
      <alignment horizontal="left" vertical="center" wrapText="1" indent="1"/>
    </xf>
    <xf numFmtId="0" fontId="3" fillId="3" borderId="80" xfId="0" applyFont="1" applyFill="1" applyBorder="1" applyAlignment="1">
      <alignment horizontal="left" vertical="center" wrapText="1" indent="1"/>
    </xf>
    <xf numFmtId="0" fontId="3" fillId="3" borderId="60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3" borderId="6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vertical="center" wrapText="1" indent="1"/>
    </xf>
    <xf numFmtId="0" fontId="8" fillId="0" borderId="126" xfId="0" applyFont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4" fillId="10" borderId="57" xfId="0" applyFont="1" applyFill="1" applyBorder="1" applyAlignment="1">
      <alignment horizontal="center"/>
    </xf>
    <xf numFmtId="0" fontId="4" fillId="10" borderId="58" xfId="0" applyFont="1" applyFill="1" applyBorder="1" applyAlignment="1">
      <alignment horizontal="center"/>
    </xf>
    <xf numFmtId="0" fontId="4" fillId="10" borderId="59" xfId="0" applyFont="1" applyFill="1" applyBorder="1" applyAlignment="1">
      <alignment horizontal="center"/>
    </xf>
    <xf numFmtId="0" fontId="61" fillId="0" borderId="67" xfId="0" applyFont="1" applyFill="1" applyBorder="1" applyAlignment="1">
      <alignment horizontal="center" vertical="center" wrapText="1"/>
    </xf>
    <xf numFmtId="0" fontId="61" fillId="0" borderId="24" xfId="0" applyFont="1" applyFill="1" applyBorder="1" applyAlignment="1">
      <alignment horizontal="center" vertical="center" wrapText="1"/>
    </xf>
    <xf numFmtId="0" fontId="61" fillId="0" borderId="72" xfId="0" applyFont="1" applyFill="1" applyBorder="1" applyAlignment="1">
      <alignment horizontal="center" vertical="center" wrapText="1"/>
    </xf>
    <xf numFmtId="0" fontId="64" fillId="18" borderId="68" xfId="0" applyFont="1" applyFill="1" applyBorder="1" applyAlignment="1">
      <alignment horizontal="center" vertical="center" wrapText="1"/>
    </xf>
    <xf numFmtId="0" fontId="64" fillId="18" borderId="78" xfId="0" applyFont="1" applyFill="1" applyBorder="1" applyAlignment="1">
      <alignment horizontal="center" vertical="center" wrapText="1"/>
    </xf>
    <xf numFmtId="0" fontId="64" fillId="18" borderId="80" xfId="0" applyFont="1" applyFill="1" applyBorder="1" applyAlignment="1">
      <alignment horizontal="center" vertical="center" wrapText="1"/>
    </xf>
    <xf numFmtId="0" fontId="65" fillId="8" borderId="66" xfId="0" applyFont="1" applyFill="1" applyBorder="1" applyAlignment="1">
      <alignment horizontal="center" vertical="center" wrapText="1"/>
    </xf>
    <xf numFmtId="0" fontId="65" fillId="8" borderId="73" xfId="0" applyFont="1" applyFill="1" applyBorder="1" applyAlignment="1">
      <alignment horizontal="center" vertical="center" wrapText="1"/>
    </xf>
    <xf numFmtId="0" fontId="65" fillId="8" borderId="151" xfId="0" applyFont="1" applyFill="1" applyBorder="1" applyAlignment="1">
      <alignment horizontal="center" vertical="center" wrapText="1"/>
    </xf>
    <xf numFmtId="0" fontId="61" fillId="18" borderId="68" xfId="0" applyFont="1" applyFill="1" applyBorder="1" applyAlignment="1">
      <alignment horizontal="center" vertical="center" wrapText="1"/>
    </xf>
    <xf numFmtId="0" fontId="61" fillId="18" borderId="78" xfId="0" applyFont="1" applyFill="1" applyBorder="1" applyAlignment="1">
      <alignment horizontal="center" vertical="center" wrapText="1"/>
    </xf>
    <xf numFmtId="0" fontId="61" fillId="18" borderId="80" xfId="0" applyFont="1" applyFill="1" applyBorder="1" applyAlignment="1">
      <alignment horizontal="center" vertical="center" wrapText="1"/>
    </xf>
    <xf numFmtId="0" fontId="3" fillId="3" borderId="101" xfId="0" applyFont="1" applyFill="1" applyBorder="1" applyAlignment="1" applyProtection="1">
      <alignment horizontal="left" vertical="top" wrapText="1"/>
      <protection locked="0"/>
    </xf>
    <xf numFmtId="0" fontId="3" fillId="3" borderId="103" xfId="0" applyFont="1" applyFill="1" applyBorder="1" applyAlignment="1" applyProtection="1">
      <alignment horizontal="left" vertical="top" wrapText="1"/>
      <protection locked="0"/>
    </xf>
    <xf numFmtId="0" fontId="3" fillId="3" borderId="102" xfId="0" applyFont="1" applyFill="1" applyBorder="1" applyAlignment="1" applyProtection="1">
      <alignment horizontal="left" vertical="top" wrapText="1"/>
      <protection locked="0"/>
    </xf>
    <xf numFmtId="0" fontId="41" fillId="10" borderId="57" xfId="0" applyFont="1" applyFill="1" applyBorder="1" applyAlignment="1">
      <alignment horizontal="center"/>
    </xf>
    <xf numFmtId="0" fontId="41" fillId="10" borderId="58" xfId="0" applyFont="1" applyFill="1" applyBorder="1" applyAlignment="1">
      <alignment horizontal="center"/>
    </xf>
    <xf numFmtId="0" fontId="41" fillId="10" borderId="59" xfId="0" applyFont="1" applyFill="1" applyBorder="1" applyAlignment="1">
      <alignment horizontal="center"/>
    </xf>
    <xf numFmtId="0" fontId="3" fillId="3" borderId="129" xfId="0" applyFont="1" applyFill="1" applyBorder="1" applyAlignment="1" applyProtection="1">
      <alignment horizontal="left" wrapText="1" indent="1"/>
      <protection locked="0"/>
    </xf>
    <xf numFmtId="0" fontId="3" fillId="3" borderId="130" xfId="0" applyFont="1" applyFill="1" applyBorder="1" applyAlignment="1" applyProtection="1">
      <alignment horizontal="left" wrapText="1" indent="1"/>
      <protection locked="0"/>
    </xf>
    <xf numFmtId="0" fontId="3" fillId="3" borderId="131" xfId="0" applyFont="1" applyFill="1" applyBorder="1" applyAlignment="1" applyProtection="1">
      <alignment horizontal="left" wrapText="1" indent="1"/>
      <protection locked="0"/>
    </xf>
    <xf numFmtId="0" fontId="3" fillId="3" borderId="132" xfId="0" applyFont="1" applyFill="1" applyBorder="1" applyAlignment="1" applyProtection="1">
      <alignment horizontal="left" wrapText="1" indent="1"/>
      <protection locked="0"/>
    </xf>
    <xf numFmtId="0" fontId="3" fillId="3" borderId="0" xfId="0" applyFont="1" applyFill="1" applyBorder="1" applyAlignment="1" applyProtection="1">
      <alignment horizontal="left" wrapText="1" indent="1"/>
      <protection locked="0"/>
    </xf>
    <xf numFmtId="0" fontId="3" fillId="3" borderId="133" xfId="0" applyFont="1" applyFill="1" applyBorder="1" applyAlignment="1" applyProtection="1">
      <alignment horizontal="left" wrapText="1" indent="1"/>
      <protection locked="0"/>
    </xf>
    <xf numFmtId="0" fontId="3" fillId="3" borderId="134" xfId="0" applyFont="1" applyFill="1" applyBorder="1" applyAlignment="1" applyProtection="1">
      <alignment horizontal="left" wrapText="1" indent="1"/>
      <protection locked="0"/>
    </xf>
    <xf numFmtId="0" fontId="3" fillId="3" borderId="135" xfId="0" applyFont="1" applyFill="1" applyBorder="1" applyAlignment="1" applyProtection="1">
      <alignment horizontal="left" wrapText="1" indent="1"/>
      <protection locked="0"/>
    </xf>
    <xf numFmtId="0" fontId="3" fillId="3" borderId="136" xfId="0" applyFont="1" applyFill="1" applyBorder="1" applyAlignment="1" applyProtection="1">
      <alignment horizontal="left" wrapText="1" indent="1"/>
      <protection locked="0"/>
    </xf>
    <xf numFmtId="0" fontId="3" fillId="3" borderId="123" xfId="0" applyFont="1" applyFill="1" applyBorder="1" applyAlignment="1" applyProtection="1">
      <alignment horizontal="left" indent="1"/>
      <protection locked="0"/>
    </xf>
    <xf numFmtId="0" fontId="3" fillId="3" borderId="124" xfId="0" applyFont="1" applyFill="1" applyBorder="1" applyAlignment="1" applyProtection="1">
      <alignment horizontal="left" indent="1"/>
      <protection locked="0"/>
    </xf>
    <xf numFmtId="0" fontId="14" fillId="0" borderId="56" xfId="0" applyFont="1" applyBorder="1" applyAlignment="1">
      <alignment horizontal="center"/>
    </xf>
    <xf numFmtId="0" fontId="3" fillId="3" borderId="101" xfId="0" applyFont="1" applyFill="1" applyBorder="1" applyAlignment="1" applyProtection="1">
      <alignment horizontal="left" indent="1"/>
      <protection locked="0"/>
    </xf>
    <xf numFmtId="0" fontId="3" fillId="3" borderId="103" xfId="0" applyFont="1" applyFill="1" applyBorder="1" applyAlignment="1" applyProtection="1">
      <alignment horizontal="left" indent="1"/>
      <protection locked="0"/>
    </xf>
    <xf numFmtId="0" fontId="3" fillId="3" borderId="102" xfId="0" applyFont="1" applyFill="1" applyBorder="1" applyAlignment="1" applyProtection="1">
      <alignment horizontal="left" indent="1"/>
      <protection locked="0"/>
    </xf>
    <xf numFmtId="0" fontId="26" fillId="8" borderId="57" xfId="0" applyFont="1" applyFill="1" applyBorder="1" applyAlignment="1">
      <alignment horizontal="center"/>
    </xf>
    <xf numFmtId="0" fontId="26" fillId="8" borderId="58" xfId="0" applyFont="1" applyFill="1" applyBorder="1" applyAlignment="1">
      <alignment horizontal="center"/>
    </xf>
    <xf numFmtId="0" fontId="26" fillId="8" borderId="59" xfId="0" applyFont="1" applyFill="1" applyBorder="1" applyAlignment="1">
      <alignment horizontal="center"/>
    </xf>
    <xf numFmtId="0" fontId="3" fillId="3" borderId="97" xfId="0" applyFont="1" applyFill="1" applyBorder="1" applyAlignment="1" applyProtection="1">
      <alignment horizontal="left"/>
      <protection locked="0"/>
    </xf>
    <xf numFmtId="0" fontId="3" fillId="3" borderId="98" xfId="0" applyFont="1" applyFill="1" applyBorder="1" applyAlignment="1" applyProtection="1">
      <alignment horizontal="left"/>
      <protection locked="0"/>
    </xf>
    <xf numFmtId="0" fontId="3" fillId="3" borderId="101" xfId="0" applyFont="1" applyFill="1" applyBorder="1" applyAlignment="1" applyProtection="1">
      <alignment horizontal="center"/>
      <protection locked="0"/>
    </xf>
    <xf numFmtId="0" fontId="3" fillId="3" borderId="102" xfId="0" applyFont="1" applyFill="1" applyBorder="1" applyAlignment="1" applyProtection="1">
      <alignment horizontal="center"/>
      <protection locked="0"/>
    </xf>
    <xf numFmtId="0" fontId="19" fillId="8" borderId="57" xfId="0" applyFont="1" applyFill="1" applyBorder="1" applyAlignment="1">
      <alignment horizontal="center"/>
    </xf>
    <xf numFmtId="0" fontId="19" fillId="8" borderId="58" xfId="0" applyFont="1" applyFill="1" applyBorder="1" applyAlignment="1">
      <alignment horizontal="center"/>
    </xf>
    <xf numFmtId="0" fontId="19" fillId="8" borderId="59" xfId="0" applyFont="1" applyFill="1" applyBorder="1" applyAlignment="1">
      <alignment horizontal="center"/>
    </xf>
    <xf numFmtId="0" fontId="3" fillId="3" borderId="97" xfId="0" applyFont="1" applyFill="1" applyBorder="1" applyAlignment="1" applyProtection="1">
      <alignment horizontal="left" indent="1"/>
      <protection locked="0"/>
    </xf>
    <xf numFmtId="0" fontId="3" fillId="3" borderId="99" xfId="0" applyFont="1" applyFill="1" applyBorder="1" applyAlignment="1" applyProtection="1">
      <alignment horizontal="left" indent="1"/>
      <protection locked="0"/>
    </xf>
    <xf numFmtId="0" fontId="3" fillId="3" borderId="98" xfId="0" applyFont="1" applyFill="1" applyBorder="1" applyAlignment="1" applyProtection="1">
      <alignment horizontal="left" indent="1"/>
      <protection locked="0"/>
    </xf>
    <xf numFmtId="0" fontId="3" fillId="3" borderId="94" xfId="0" applyFont="1" applyFill="1" applyBorder="1" applyAlignment="1" applyProtection="1">
      <alignment horizontal="left" vertical="top" indent="1"/>
      <protection locked="0"/>
    </xf>
    <xf numFmtId="0" fontId="3" fillId="3" borderId="95" xfId="0" applyFont="1" applyFill="1" applyBorder="1" applyAlignment="1" applyProtection="1">
      <alignment horizontal="left" vertical="top" indent="1"/>
      <protection locked="0"/>
    </xf>
    <xf numFmtId="0" fontId="3" fillId="3" borderId="127" xfId="0" applyFont="1" applyFill="1" applyBorder="1" applyAlignment="1" applyProtection="1">
      <alignment horizontal="left" vertical="top" indent="1"/>
      <protection locked="0"/>
    </xf>
    <xf numFmtId="0" fontId="3" fillId="3" borderId="128" xfId="0" applyFont="1" applyFill="1" applyBorder="1" applyAlignment="1" applyProtection="1">
      <alignment horizontal="left" vertical="top" indent="1"/>
      <protection locked="0"/>
    </xf>
    <xf numFmtId="0" fontId="12" fillId="3" borderId="97" xfId="0" applyFont="1" applyFill="1" applyBorder="1" applyAlignment="1" applyProtection="1">
      <alignment horizontal="left"/>
      <protection locked="0"/>
    </xf>
    <xf numFmtId="0" fontId="12" fillId="3" borderId="98" xfId="0" applyFont="1" applyFill="1" applyBorder="1" applyAlignment="1" applyProtection="1">
      <alignment horizontal="left"/>
      <protection locked="0"/>
    </xf>
    <xf numFmtId="0" fontId="3" fillId="3" borderId="105" xfId="0" applyFont="1" applyFill="1" applyBorder="1" applyAlignment="1" applyProtection="1">
      <alignment horizontal="left" vertical="top" wrapText="1"/>
      <protection locked="0"/>
    </xf>
    <xf numFmtId="0" fontId="3" fillId="3" borderId="106" xfId="0" applyFont="1" applyFill="1" applyBorder="1" applyAlignment="1" applyProtection="1">
      <alignment horizontal="left" vertical="top" wrapText="1"/>
      <protection locked="0"/>
    </xf>
    <xf numFmtId="0" fontId="3" fillId="3" borderId="107" xfId="0" applyFont="1" applyFill="1" applyBorder="1" applyAlignment="1" applyProtection="1">
      <alignment horizontal="left" vertical="top" wrapText="1"/>
      <protection locked="0"/>
    </xf>
    <xf numFmtId="0" fontId="3" fillId="3" borderId="108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left" vertical="top" wrapText="1"/>
      <protection locked="0"/>
    </xf>
    <xf numFmtId="0" fontId="3" fillId="3" borderId="109" xfId="0" applyFont="1" applyFill="1" applyBorder="1" applyAlignment="1" applyProtection="1">
      <alignment horizontal="left" vertical="top" wrapText="1"/>
      <protection locked="0"/>
    </xf>
    <xf numFmtId="0" fontId="3" fillId="3" borderId="110" xfId="0" applyFont="1" applyFill="1" applyBorder="1" applyAlignment="1" applyProtection="1">
      <alignment horizontal="left" vertical="top" wrapText="1"/>
      <protection locked="0"/>
    </xf>
    <xf numFmtId="0" fontId="3" fillId="3" borderId="111" xfId="0" applyFont="1" applyFill="1" applyBorder="1" applyAlignment="1" applyProtection="1">
      <alignment horizontal="left" vertical="top" wrapText="1"/>
      <protection locked="0"/>
    </xf>
    <xf numFmtId="0" fontId="3" fillId="3" borderId="112" xfId="0" applyFont="1" applyFill="1" applyBorder="1" applyAlignment="1" applyProtection="1">
      <alignment horizontal="left" vertical="top" wrapText="1"/>
      <protection locked="0"/>
    </xf>
    <xf numFmtId="164" fontId="3" fillId="3" borderId="101" xfId="0" applyNumberFormat="1" applyFont="1" applyFill="1" applyBorder="1" applyAlignment="1" applyProtection="1">
      <alignment horizontal="center"/>
      <protection locked="0"/>
    </xf>
    <xf numFmtId="164" fontId="3" fillId="3" borderId="102" xfId="0" applyNumberFormat="1" applyFont="1" applyFill="1" applyBorder="1" applyAlignment="1" applyProtection="1">
      <alignment horizontal="center"/>
      <protection locked="0"/>
    </xf>
    <xf numFmtId="0" fontId="3" fillId="3" borderId="103" xfId="0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left"/>
    </xf>
    <xf numFmtId="0" fontId="3" fillId="3" borderId="81" xfId="0" applyFont="1" applyFill="1" applyBorder="1" applyAlignment="1" applyProtection="1">
      <alignment horizontal="left" vertical="top" indent="1"/>
      <protection locked="0"/>
    </xf>
    <xf numFmtId="0" fontId="3" fillId="3" borderId="82" xfId="0" applyFont="1" applyFill="1" applyBorder="1" applyAlignment="1" applyProtection="1">
      <alignment horizontal="left" vertical="top" indent="1"/>
      <protection locked="0"/>
    </xf>
    <xf numFmtId="0" fontId="3" fillId="3" borderId="86" xfId="0" applyFont="1" applyFill="1" applyBorder="1" applyAlignment="1" applyProtection="1">
      <alignment horizontal="left" vertical="top" indent="1"/>
      <protection locked="0"/>
    </xf>
    <xf numFmtId="0" fontId="3" fillId="3" borderId="87" xfId="0" applyFont="1" applyFill="1" applyBorder="1" applyAlignment="1" applyProtection="1">
      <alignment horizontal="left" vertical="top" indent="1"/>
      <protection locked="0"/>
    </xf>
    <xf numFmtId="0" fontId="3" fillId="0" borderId="0" xfId="0" applyFont="1" applyAlignment="1">
      <alignment horizontal="right" vertical="top" wrapText="1" indent="1"/>
    </xf>
    <xf numFmtId="0" fontId="3" fillId="3" borderId="117" xfId="0" applyFont="1" applyFill="1" applyBorder="1" applyAlignment="1" applyProtection="1">
      <alignment horizontal="left"/>
      <protection locked="0"/>
    </xf>
    <xf numFmtId="0" fontId="3" fillId="3" borderId="118" xfId="0" applyFont="1" applyFill="1" applyBorder="1" applyAlignment="1" applyProtection="1">
      <alignment horizontal="left"/>
      <protection locked="0"/>
    </xf>
    <xf numFmtId="0" fontId="19" fillId="8" borderId="57" xfId="0" applyFont="1" applyFill="1" applyBorder="1" applyAlignment="1">
      <alignment horizontal="left" indent="1"/>
    </xf>
    <xf numFmtId="0" fontId="19" fillId="8" borderId="58" xfId="0" applyFont="1" applyFill="1" applyBorder="1" applyAlignment="1">
      <alignment horizontal="left" indent="1"/>
    </xf>
    <xf numFmtId="0" fontId="19" fillId="8" borderId="59" xfId="0" applyFont="1" applyFill="1" applyBorder="1" applyAlignment="1">
      <alignment horizontal="left" indent="1"/>
    </xf>
    <xf numFmtId="164" fontId="3" fillId="3" borderId="110" xfId="0" applyNumberFormat="1" applyFont="1" applyFill="1" applyBorder="1" applyAlignment="1" applyProtection="1">
      <alignment horizontal="left" indent="1"/>
      <protection locked="0"/>
    </xf>
    <xf numFmtId="164" fontId="3" fillId="3" borderId="112" xfId="0" applyNumberFormat="1" applyFont="1" applyFill="1" applyBorder="1" applyAlignment="1" applyProtection="1">
      <alignment horizontal="left" indent="1"/>
      <protection locked="0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6" fillId="0" borderId="1" xfId="0" applyFont="1" applyFill="1" applyBorder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164" fontId="5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/>
    </xf>
    <xf numFmtId="0" fontId="5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4" fontId="0" fillId="0" borderId="120" xfId="0" applyNumberFormat="1" applyFont="1" applyFill="1" applyBorder="1" applyAlignment="1" applyProtection="1">
      <alignment horizontal="right"/>
    </xf>
    <xf numFmtId="4" fontId="2" fillId="0" borderId="115" xfId="0" applyNumberFormat="1" applyFont="1" applyFill="1" applyBorder="1" applyAlignment="1">
      <alignment horizontal="right" vertical="center"/>
    </xf>
    <xf numFmtId="4" fontId="2" fillId="0" borderId="121" xfId="0" applyNumberFormat="1" applyFont="1" applyFill="1" applyBorder="1" applyAlignment="1">
      <alignment horizontal="right" vertical="center"/>
    </xf>
    <xf numFmtId="4" fontId="2" fillId="0" borderId="116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/>
    </xf>
    <xf numFmtId="165" fontId="49" fillId="0" borderId="3" xfId="0" applyNumberFormat="1" applyFont="1" applyFill="1" applyBorder="1" applyAlignment="1" applyProtection="1">
      <alignment horizontal="center"/>
    </xf>
    <xf numFmtId="165" fontId="49" fillId="0" borderId="1" xfId="0" applyNumberFormat="1" applyFont="1" applyFill="1" applyBorder="1" applyAlignment="1" applyProtection="1">
      <alignment horizontal="center"/>
    </xf>
    <xf numFmtId="1" fontId="8" fillId="0" borderId="1" xfId="0" applyNumberFormat="1" applyFont="1" applyFill="1" applyBorder="1" applyAlignment="1" applyProtection="1">
      <alignment horizontal="center"/>
    </xf>
    <xf numFmtId="0" fontId="8" fillId="0" borderId="1" xfId="0" applyFont="1" applyFill="1" applyBorder="1" applyAlignment="1" applyProtection="1">
      <alignment horizontal="center"/>
    </xf>
    <xf numFmtId="0" fontId="2" fillId="0" borderId="0" xfId="0" applyFont="1" applyFill="1" applyBorder="1" applyAlignment="1">
      <alignment horizontal="center"/>
    </xf>
    <xf numFmtId="4" fontId="0" fillId="0" borderId="119" xfId="0" applyNumberFormat="1" applyFont="1" applyFill="1" applyBorder="1" applyAlignment="1" applyProtection="1">
      <alignment horizontal="right"/>
    </xf>
    <xf numFmtId="0" fontId="49" fillId="2" borderId="1" xfId="0" applyFont="1" applyFill="1" applyBorder="1" applyAlignment="1" applyProtection="1">
      <alignment horizontal="center"/>
    </xf>
    <xf numFmtId="0" fontId="50" fillId="0" borderId="1" xfId="0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center"/>
    </xf>
    <xf numFmtId="44" fontId="3" fillId="0" borderId="1" xfId="1" applyFont="1" applyFill="1" applyBorder="1" applyAlignment="1" applyProtection="1">
      <alignment horizontal="right"/>
    </xf>
    <xf numFmtId="0" fontId="2" fillId="2" borderId="0" xfId="0" applyFont="1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3" fillId="2" borderId="11" xfId="0" applyNumberFormat="1" applyFont="1" applyFill="1" applyBorder="1" applyAlignment="1" applyProtection="1">
      <alignment horizontal="center" vertical="center"/>
      <protection locked="0"/>
    </xf>
    <xf numFmtId="165" fontId="3" fillId="2" borderId="0" xfId="0" applyNumberFormat="1" applyFont="1" applyFill="1" applyBorder="1" applyAlignment="1" applyProtection="1">
      <alignment horizontal="center" vertical="center"/>
      <protection locked="0"/>
    </xf>
    <xf numFmtId="165" fontId="3" fillId="2" borderId="8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/>
      <protection locked="0"/>
    </xf>
    <xf numFmtId="165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3" fillId="2" borderId="3" xfId="0" applyFont="1" applyFill="1" applyBorder="1" applyAlignment="1" applyProtection="1">
      <alignment horizontal="center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165" fontId="3" fillId="2" borderId="9" xfId="0" applyNumberFormat="1" applyFont="1" applyFill="1" applyBorder="1" applyAlignment="1" applyProtection="1">
      <alignment horizontal="center" vertical="center"/>
      <protection locked="0"/>
    </xf>
    <xf numFmtId="165" fontId="3" fillId="2" borderId="2" xfId="0" applyNumberFormat="1" applyFont="1" applyFill="1" applyBorder="1" applyAlignment="1" applyProtection="1">
      <alignment horizontal="center" vertical="center"/>
      <protection locked="0"/>
    </xf>
    <xf numFmtId="165" fontId="3" fillId="2" borderId="10" xfId="0" applyNumberFormat="1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0" borderId="0" xfId="2" applyAlignment="1">
      <alignment horizontal="left"/>
    </xf>
    <xf numFmtId="0" fontId="21" fillId="0" borderId="0" xfId="0" applyFont="1" applyFill="1" applyAlignment="1" applyProtection="1">
      <alignment horizontal="left" vertical="top" wrapText="1"/>
    </xf>
    <xf numFmtId="0" fontId="6" fillId="2" borderId="0" xfId="2" applyFill="1" applyBorder="1" applyAlignment="1">
      <alignment horizontal="left"/>
    </xf>
    <xf numFmtId="0" fontId="44" fillId="11" borderId="1" xfId="0" applyFont="1" applyFill="1" applyBorder="1" applyAlignment="1">
      <alignment horizontal="center"/>
    </xf>
    <xf numFmtId="0" fontId="44" fillId="11" borderId="1" xfId="0" applyFont="1" applyFill="1" applyBorder="1" applyAlignment="1" applyProtection="1">
      <alignment horizontal="center" vertical="top"/>
    </xf>
    <xf numFmtId="0" fontId="7" fillId="2" borderId="0" xfId="0" applyFont="1" applyFill="1" applyAlignment="1">
      <alignment horizontal="center"/>
    </xf>
    <xf numFmtId="0" fontId="35" fillId="2" borderId="0" xfId="0" applyFont="1" applyFill="1" applyBorder="1" applyAlignment="1" applyProtection="1">
      <alignment horizontal="center" wrapText="1"/>
    </xf>
    <xf numFmtId="0" fontId="49" fillId="0" borderId="1" xfId="0" applyNumberFormat="1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left" vertical="top" wrapText="1"/>
      <protection hidden="1"/>
    </xf>
    <xf numFmtId="0" fontId="49" fillId="0" borderId="1" xfId="0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right"/>
    </xf>
    <xf numFmtId="4" fontId="0" fillId="0" borderId="56" xfId="0" applyNumberFormat="1" applyFont="1" applyFill="1" applyBorder="1" applyAlignment="1" applyProtection="1">
      <alignment horizontal="right"/>
    </xf>
    <xf numFmtId="2" fontId="1" fillId="0" borderId="119" xfId="1" applyNumberFormat="1" applyFont="1" applyFill="1" applyBorder="1" applyAlignment="1" applyProtection="1">
      <alignment horizontal="right"/>
    </xf>
    <xf numFmtId="44" fontId="29" fillId="0" borderId="119" xfId="0" applyNumberFormat="1" applyFont="1" applyFill="1" applyBorder="1" applyAlignment="1" applyProtection="1">
      <alignment horizontal="center"/>
    </xf>
    <xf numFmtId="44" fontId="2" fillId="2" borderId="1" xfId="1" applyFont="1" applyFill="1" applyBorder="1" applyAlignment="1">
      <alignment horizontal="center"/>
    </xf>
    <xf numFmtId="14" fontId="13" fillId="0" borderId="1" xfId="0" applyNumberFormat="1" applyFont="1" applyFill="1" applyBorder="1" applyAlignment="1" applyProtection="1">
      <alignment horizontal="center"/>
      <protection locked="0"/>
    </xf>
    <xf numFmtId="0" fontId="13" fillId="0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>
      <alignment horizontal="center"/>
    </xf>
    <xf numFmtId="165" fontId="3" fillId="2" borderId="7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44" fontId="3" fillId="2" borderId="7" xfId="1" applyFont="1" applyFill="1" applyBorder="1" applyAlignment="1" applyProtection="1">
      <alignment horizontal="right"/>
      <protection locked="0"/>
    </xf>
    <xf numFmtId="44" fontId="3" fillId="2" borderId="7" xfId="1" applyFont="1" applyFill="1" applyBorder="1" applyAlignment="1">
      <alignment horizontal="right"/>
    </xf>
    <xf numFmtId="0" fontId="10" fillId="2" borderId="7" xfId="0" applyFont="1" applyFill="1" applyBorder="1" applyAlignment="1">
      <alignment horizontal="left"/>
    </xf>
    <xf numFmtId="44" fontId="4" fillId="5" borderId="75" xfId="1" applyFont="1" applyFill="1" applyBorder="1" applyAlignment="1">
      <alignment horizontal="center"/>
    </xf>
    <xf numFmtId="44" fontId="4" fillId="5" borderId="76" xfId="1" applyFont="1" applyFill="1" applyBorder="1" applyAlignment="1">
      <alignment horizontal="center"/>
    </xf>
    <xf numFmtId="0" fontId="11" fillId="4" borderId="74" xfId="0" applyFont="1" applyFill="1" applyBorder="1" applyAlignment="1">
      <alignment horizontal="center"/>
    </xf>
    <xf numFmtId="0" fontId="11" fillId="4" borderId="75" xfId="0" applyFont="1" applyFill="1" applyBorder="1" applyAlignment="1">
      <alignment horizontal="center"/>
    </xf>
    <xf numFmtId="0" fontId="10" fillId="2" borderId="25" xfId="0" applyFont="1" applyFill="1" applyBorder="1" applyAlignment="1">
      <alignment horizontal="left"/>
    </xf>
    <xf numFmtId="44" fontId="3" fillId="2" borderId="25" xfId="1" applyFont="1" applyFill="1" applyBorder="1" applyAlignment="1">
      <alignment horizontal="right"/>
    </xf>
    <xf numFmtId="0" fontId="4" fillId="2" borderId="8" xfId="0" applyFont="1" applyFill="1" applyBorder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/>
    </xf>
    <xf numFmtId="0" fontId="10" fillId="2" borderId="14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 wrapText="1" indent="1"/>
    </xf>
    <xf numFmtId="44" fontId="0" fillId="2" borderId="1" xfId="1" applyFont="1" applyFill="1" applyBorder="1" applyAlignment="1">
      <alignment horizontal="right"/>
    </xf>
    <xf numFmtId="0" fontId="11" fillId="5" borderId="74" xfId="0" applyFont="1" applyFill="1" applyBorder="1" applyAlignment="1">
      <alignment horizontal="center"/>
    </xf>
    <xf numFmtId="0" fontId="11" fillId="5" borderId="75" xfId="0" applyFont="1" applyFill="1" applyBorder="1" applyAlignment="1">
      <alignment horizontal="center"/>
    </xf>
    <xf numFmtId="0" fontId="11" fillId="5" borderId="77" xfId="0" applyFont="1" applyFill="1" applyBorder="1" applyAlignment="1">
      <alignment horizontal="center"/>
    </xf>
    <xf numFmtId="44" fontId="43" fillId="0" borderId="1" xfId="1" applyFont="1" applyFill="1" applyBorder="1" applyAlignment="1" applyProtection="1">
      <alignment horizontal="right"/>
      <protection locked="0"/>
    </xf>
    <xf numFmtId="0" fontId="43" fillId="0" borderId="1" xfId="0" applyFont="1" applyFill="1" applyBorder="1" applyAlignment="1" applyProtection="1">
      <alignment horizontal="left" indent="1"/>
      <protection locked="0"/>
    </xf>
    <xf numFmtId="0" fontId="0" fillId="0" borderId="1" xfId="0" applyFont="1" applyFill="1" applyBorder="1" applyAlignment="1" applyProtection="1">
      <alignment horizontal="left" indent="1"/>
    </xf>
    <xf numFmtId="44" fontId="44" fillId="0" borderId="1" xfId="1" applyFont="1" applyFill="1" applyBorder="1" applyAlignment="1" applyProtection="1">
      <alignment horizontal="right"/>
      <protection locked="0"/>
    </xf>
    <xf numFmtId="166" fontId="0" fillId="0" borderId="1" xfId="0" applyNumberFormat="1" applyFont="1" applyFill="1" applyBorder="1" applyAlignment="1" applyProtection="1">
      <alignment horizontal="center"/>
    </xf>
    <xf numFmtId="0" fontId="16" fillId="0" borderId="0" xfId="0" applyFont="1" applyFill="1" applyAlignment="1" applyProtection="1">
      <alignment horizontal="justify" vertical="top" wrapText="1"/>
    </xf>
    <xf numFmtId="0" fontId="3" fillId="0" borderId="0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left" vertical="top" wrapText="1" indent="1"/>
    </xf>
    <xf numFmtId="0" fontId="2" fillId="0" borderId="0" xfId="0" applyFont="1" applyFill="1" applyAlignment="1" applyProtection="1">
      <alignment horizontal="center"/>
    </xf>
    <xf numFmtId="0" fontId="0" fillId="0" borderId="0" xfId="0" applyFont="1" applyFill="1" applyBorder="1" applyAlignment="1" applyProtection="1">
      <alignment horizontal="left" wrapText="1" indent="1"/>
    </xf>
    <xf numFmtId="0" fontId="0" fillId="0" borderId="1" xfId="0" applyFont="1" applyFill="1" applyBorder="1" applyAlignment="1" applyProtection="1">
      <alignment horizontal="left" wrapText="1" indent="1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center" vertical="top" wrapText="1"/>
    </xf>
    <xf numFmtId="44" fontId="12" fillId="0" borderId="12" xfId="0" applyNumberFormat="1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12" fillId="0" borderId="50" xfId="0" applyFont="1" applyBorder="1" applyAlignment="1" applyProtection="1">
      <alignment horizontal="left"/>
      <protection locked="0"/>
    </xf>
    <xf numFmtId="0" fontId="3" fillId="0" borderId="40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15" xfId="0" applyFont="1" applyFill="1" applyBorder="1" applyAlignment="1" applyProtection="1">
      <alignment horizontal="center"/>
      <protection locked="0"/>
    </xf>
    <xf numFmtId="0" fontId="3" fillId="0" borderId="43" xfId="0" applyFont="1" applyFill="1" applyBorder="1" applyAlignment="1" applyProtection="1">
      <alignment horizontal="center"/>
      <protection locked="0"/>
    </xf>
    <xf numFmtId="0" fontId="3" fillId="0" borderId="44" xfId="0" applyFont="1" applyFill="1" applyBorder="1" applyAlignment="1" applyProtection="1">
      <alignment horizontal="center"/>
      <protection locked="0"/>
    </xf>
    <xf numFmtId="0" fontId="3" fillId="0" borderId="37" xfId="0" applyFont="1" applyFill="1" applyBorder="1" applyAlignment="1" applyProtection="1">
      <alignment horizontal="center"/>
      <protection locked="0"/>
    </xf>
    <xf numFmtId="0" fontId="3" fillId="0" borderId="29" xfId="0" applyFont="1" applyFill="1" applyBorder="1" applyAlignment="1" applyProtection="1">
      <alignment horizontal="center"/>
      <protection locked="0"/>
    </xf>
    <xf numFmtId="0" fontId="3" fillId="0" borderId="27" xfId="0" applyFont="1" applyFill="1" applyBorder="1" applyAlignment="1" applyProtection="1">
      <alignment horizontal="center"/>
      <protection locked="0"/>
    </xf>
    <xf numFmtId="0" fontId="3" fillId="0" borderId="28" xfId="0" applyFont="1" applyFill="1" applyBorder="1" applyAlignment="1" applyProtection="1">
      <alignment horizontal="center"/>
      <protection locked="0"/>
    </xf>
    <xf numFmtId="0" fontId="3" fillId="0" borderId="14" xfId="0" applyFont="1" applyFill="1" applyBorder="1" applyAlignment="1" applyProtection="1">
      <alignment horizontal="center"/>
      <protection locked="0"/>
    </xf>
    <xf numFmtId="0" fontId="3" fillId="0" borderId="36" xfId="0" applyFont="1" applyFill="1" applyBorder="1" applyAlignment="1" applyProtection="1">
      <alignment horizontal="center"/>
      <protection locked="0"/>
    </xf>
    <xf numFmtId="0" fontId="12" fillId="5" borderId="26" xfId="0" applyFont="1" applyFill="1" applyBorder="1" applyAlignment="1">
      <alignment horizontal="center"/>
    </xf>
    <xf numFmtId="0" fontId="12" fillId="5" borderId="27" xfId="0" applyFont="1" applyFill="1" applyBorder="1" applyAlignment="1">
      <alignment horizontal="center"/>
    </xf>
    <xf numFmtId="0" fontId="12" fillId="5" borderId="46" xfId="0" applyFont="1" applyFill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2" fillId="0" borderId="47" xfId="0" applyFont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5" borderId="48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33" xfId="0" applyFont="1" applyFill="1" applyBorder="1" applyAlignment="1">
      <alignment horizontal="center"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2" fillId="5" borderId="41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12" fillId="5" borderId="39" xfId="0" applyFont="1" applyFill="1" applyBorder="1" applyAlignment="1">
      <alignment horizontal="center" vertical="center"/>
    </xf>
    <xf numFmtId="0" fontId="12" fillId="5" borderId="14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2" xfId="0" applyFont="1" applyFill="1" applyBorder="1" applyAlignment="1">
      <alignment horizontal="center"/>
    </xf>
    <xf numFmtId="0" fontId="12" fillId="5" borderId="40" xfId="0" applyFont="1" applyFill="1" applyBorder="1" applyAlignment="1">
      <alignment horizontal="center"/>
    </xf>
    <xf numFmtId="0" fontId="12" fillId="5" borderId="15" xfId="0" applyFont="1" applyFill="1" applyBorder="1" applyAlignment="1">
      <alignment horizontal="center"/>
    </xf>
    <xf numFmtId="0" fontId="12" fillId="0" borderId="4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/>
    </xf>
    <xf numFmtId="0" fontId="12" fillId="5" borderId="44" xfId="0" applyFont="1" applyFill="1" applyBorder="1" applyAlignment="1">
      <alignment horizontal="center"/>
    </xf>
    <xf numFmtId="0" fontId="12" fillId="5" borderId="45" xfId="0" applyFont="1" applyFill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5" borderId="43" xfId="0" applyFont="1" applyFill="1" applyBorder="1" applyAlignment="1">
      <alignment horizontal="center"/>
    </xf>
    <xf numFmtId="0" fontId="12" fillId="5" borderId="37" xfId="0" applyFont="1" applyFill="1" applyBorder="1" applyAlignment="1">
      <alignment horizontal="center"/>
    </xf>
    <xf numFmtId="44" fontId="12" fillId="0" borderId="49" xfId="1" applyFont="1" applyBorder="1" applyAlignment="1" applyProtection="1">
      <alignment horizontal="right"/>
      <protection locked="0"/>
    </xf>
    <xf numFmtId="44" fontId="12" fillId="0" borderId="13" xfId="1" applyFont="1" applyBorder="1" applyAlignment="1" applyProtection="1">
      <alignment horizontal="right"/>
      <protection locked="0"/>
    </xf>
    <xf numFmtId="44" fontId="12" fillId="0" borderId="12" xfId="1" applyFont="1" applyBorder="1" applyAlignment="1" applyProtection="1">
      <alignment horizontal="right"/>
      <protection locked="0"/>
    </xf>
    <xf numFmtId="44" fontId="12" fillId="0" borderId="49" xfId="1" applyFont="1" applyFill="1" applyBorder="1" applyAlignment="1" applyProtection="1">
      <alignment horizontal="center"/>
      <protection locked="0"/>
    </xf>
    <xf numFmtId="44" fontId="12" fillId="0" borderId="13" xfId="1" applyFont="1" applyFill="1" applyBorder="1" applyAlignment="1" applyProtection="1">
      <alignment horizontal="center"/>
      <protection locked="0"/>
    </xf>
    <xf numFmtId="44" fontId="12" fillId="0" borderId="12" xfId="1" applyFont="1" applyFill="1" applyBorder="1" applyAlignment="1" applyProtection="1">
      <alignment horizontal="center"/>
    </xf>
    <xf numFmtId="44" fontId="12" fillId="0" borderId="50" xfId="1" applyFont="1" applyFill="1" applyBorder="1" applyAlignment="1" applyProtection="1">
      <alignment horizontal="center"/>
    </xf>
    <xf numFmtId="44" fontId="12" fillId="0" borderId="12" xfId="1" applyFont="1" applyFill="1" applyBorder="1" applyAlignment="1" applyProtection="1">
      <alignment horizontal="center"/>
      <protection locked="0"/>
    </xf>
    <xf numFmtId="0" fontId="12" fillId="0" borderId="29" xfId="0" applyFont="1" applyFill="1" applyBorder="1" applyAlignment="1" applyProtection="1">
      <alignment horizontal="center"/>
      <protection locked="0"/>
    </xf>
    <xf numFmtId="0" fontId="12" fillId="0" borderId="28" xfId="0" applyFont="1" applyFill="1" applyBorder="1" applyAlignment="1" applyProtection="1">
      <alignment horizontal="center"/>
      <protection locked="0"/>
    </xf>
    <xf numFmtId="0" fontId="12" fillId="0" borderId="4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65" fontId="12" fillId="0" borderId="12" xfId="0" applyNumberFormat="1" applyFont="1" applyBorder="1" applyAlignment="1">
      <alignment horizontal="center"/>
    </xf>
    <xf numFmtId="165" fontId="12" fillId="0" borderId="50" xfId="0" applyNumberFormat="1" applyFont="1" applyBorder="1" applyAlignment="1">
      <alignment horizontal="center"/>
    </xf>
    <xf numFmtId="44" fontId="12" fillId="0" borderId="49" xfId="1" applyFont="1" applyBorder="1" applyAlignment="1" applyProtection="1">
      <alignment horizontal="center"/>
      <protection locked="0"/>
    </xf>
    <xf numFmtId="44" fontId="12" fillId="0" borderId="13" xfId="1" applyFont="1" applyBorder="1" applyAlignment="1" applyProtection="1">
      <alignment horizontal="center"/>
      <protection locked="0"/>
    </xf>
    <xf numFmtId="44" fontId="12" fillId="0" borderId="40" xfId="1" applyFont="1" applyBorder="1" applyAlignment="1" applyProtection="1">
      <alignment horizontal="right"/>
      <protection locked="0"/>
    </xf>
    <xf numFmtId="44" fontId="12" fillId="0" borderId="15" xfId="1" applyFont="1" applyBorder="1" applyAlignment="1" applyProtection="1">
      <alignment horizontal="right"/>
      <protection locked="0"/>
    </xf>
    <xf numFmtId="44" fontId="12" fillId="0" borderId="14" xfId="1" applyFont="1" applyBorder="1" applyAlignment="1" applyProtection="1">
      <alignment horizontal="right"/>
      <protection locked="0"/>
    </xf>
    <xf numFmtId="44" fontId="12" fillId="0" borderId="40" xfId="1" applyFont="1" applyFill="1" applyBorder="1" applyAlignment="1" applyProtection="1">
      <alignment horizontal="center"/>
      <protection locked="0"/>
    </xf>
    <xf numFmtId="44" fontId="12" fillId="0" borderId="15" xfId="1" applyFont="1" applyFill="1" applyBorder="1" applyAlignment="1" applyProtection="1">
      <alignment horizontal="center"/>
      <protection locked="0"/>
    </xf>
    <xf numFmtId="44" fontId="12" fillId="0" borderId="14" xfId="1" applyFont="1" applyFill="1" applyBorder="1" applyAlignment="1" applyProtection="1">
      <alignment horizontal="center"/>
      <protection locked="0"/>
    </xf>
    <xf numFmtId="0" fontId="12" fillId="0" borderId="14" xfId="0" applyFont="1" applyFill="1" applyBorder="1" applyAlignment="1" applyProtection="1">
      <alignment horizontal="center"/>
      <protection locked="0"/>
    </xf>
    <xf numFmtId="0" fontId="12" fillId="0" borderId="15" xfId="0" applyFont="1" applyFill="1" applyBorder="1" applyAlignment="1" applyProtection="1">
      <alignment horizontal="center"/>
      <protection locked="0"/>
    </xf>
    <xf numFmtId="0" fontId="12" fillId="0" borderId="40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44" fontId="12" fillId="0" borderId="40" xfId="1" applyFont="1" applyBorder="1" applyAlignment="1" applyProtection="1">
      <alignment horizontal="center"/>
      <protection locked="0"/>
    </xf>
    <xf numFmtId="44" fontId="12" fillId="0" borderId="15" xfId="1" applyFont="1" applyBorder="1" applyAlignment="1" applyProtection="1">
      <alignment horizontal="center"/>
      <protection locked="0"/>
    </xf>
    <xf numFmtId="165" fontId="12" fillId="0" borderId="14" xfId="0" applyNumberFormat="1" applyFont="1" applyBorder="1" applyAlignment="1">
      <alignment horizontal="center"/>
    </xf>
    <xf numFmtId="165" fontId="12" fillId="0" borderId="42" xfId="0" applyNumberFormat="1" applyFont="1" applyBorder="1" applyAlignment="1">
      <alignment horizontal="center"/>
    </xf>
    <xf numFmtId="44" fontId="12" fillId="0" borderId="48" xfId="1" applyFont="1" applyFill="1" applyBorder="1" applyAlignment="1" applyProtection="1">
      <alignment horizontal="center"/>
      <protection locked="0"/>
    </xf>
    <xf numFmtId="44" fontId="12" fillId="0" borderId="10" xfId="1" applyFont="1" applyFill="1" applyBorder="1" applyAlignment="1" applyProtection="1">
      <alignment horizontal="center"/>
      <protection locked="0"/>
    </xf>
    <xf numFmtId="44" fontId="12" fillId="0" borderId="9" xfId="1" applyFont="1" applyFill="1" applyBorder="1" applyAlignment="1" applyProtection="1">
      <alignment horizontal="center"/>
      <protection locked="0"/>
    </xf>
    <xf numFmtId="0" fontId="12" fillId="0" borderId="36" xfId="0" applyFont="1" applyFill="1" applyBorder="1" applyAlignment="1" applyProtection="1">
      <alignment horizontal="center"/>
      <protection locked="0"/>
    </xf>
    <xf numFmtId="0" fontId="12" fillId="0" borderId="37" xfId="0" applyFont="1" applyFill="1" applyBorder="1" applyAlignment="1" applyProtection="1">
      <alignment horizontal="center"/>
      <protection locked="0"/>
    </xf>
    <xf numFmtId="0" fontId="12" fillId="0" borderId="43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44" fontId="12" fillId="0" borderId="48" xfId="1" applyFont="1" applyBorder="1" applyAlignment="1" applyProtection="1">
      <alignment horizontal="center"/>
      <protection locked="0"/>
    </xf>
    <xf numFmtId="44" fontId="12" fillId="0" borderId="10" xfId="1" applyFont="1" applyBorder="1" applyAlignment="1" applyProtection="1">
      <alignment horizontal="center"/>
      <protection locked="0"/>
    </xf>
    <xf numFmtId="44" fontId="12" fillId="5" borderId="55" xfId="1" applyFont="1" applyFill="1" applyBorder="1" applyAlignment="1">
      <alignment horizontal="center"/>
    </xf>
    <xf numFmtId="44" fontId="12" fillId="5" borderId="54" xfId="1" applyFont="1" applyFill="1" applyBorder="1" applyAlignment="1">
      <alignment horizontal="center"/>
    </xf>
    <xf numFmtId="0" fontId="12" fillId="5" borderId="5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left"/>
    </xf>
    <xf numFmtId="0" fontId="12" fillId="5" borderId="6" xfId="0" applyFont="1" applyFill="1" applyBorder="1" applyAlignment="1">
      <alignment horizontal="left"/>
    </xf>
    <xf numFmtId="44" fontId="12" fillId="0" borderId="4" xfId="1" applyFont="1" applyBorder="1" applyAlignment="1">
      <alignment horizontal="center"/>
    </xf>
    <xf numFmtId="44" fontId="12" fillId="0" borderId="54" xfId="1" applyFont="1" applyBorder="1" applyAlignment="1">
      <alignment horizontal="center"/>
    </xf>
    <xf numFmtId="44" fontId="12" fillId="0" borderId="48" xfId="1" applyFont="1" applyBorder="1" applyAlignment="1" applyProtection="1">
      <alignment horizontal="right"/>
      <protection locked="0"/>
    </xf>
    <xf numFmtId="44" fontId="12" fillId="0" borderId="10" xfId="1" applyFont="1" applyBorder="1" applyAlignment="1" applyProtection="1">
      <alignment horizontal="right"/>
      <protection locked="0"/>
    </xf>
    <xf numFmtId="44" fontId="12" fillId="0" borderId="9" xfId="1" applyFont="1" applyBorder="1" applyAlignment="1" applyProtection="1">
      <alignment horizontal="right"/>
      <protection locked="0"/>
    </xf>
    <xf numFmtId="44" fontId="12" fillId="0" borderId="55" xfId="1" applyFont="1" applyBorder="1" applyAlignment="1">
      <alignment horizontal="center"/>
    </xf>
    <xf numFmtId="0" fontId="12" fillId="5" borderId="6" xfId="0" applyFont="1" applyFill="1" applyBorder="1" applyAlignment="1">
      <alignment horizontal="center"/>
    </xf>
    <xf numFmtId="165" fontId="12" fillId="0" borderId="29" xfId="0" applyNumberFormat="1" applyFont="1" applyBorder="1" applyAlignment="1">
      <alignment horizontal="center"/>
    </xf>
    <xf numFmtId="165" fontId="12" fillId="0" borderId="46" xfId="0" applyNumberFormat="1" applyFont="1" applyBorder="1" applyAlignment="1">
      <alignment horizontal="center"/>
    </xf>
    <xf numFmtId="44" fontId="12" fillId="0" borderId="50" xfId="1" applyFont="1" applyFill="1" applyBorder="1" applyAlignment="1" applyProtection="1">
      <alignment horizontal="center"/>
      <protection locked="0"/>
    </xf>
    <xf numFmtId="44" fontId="12" fillId="0" borderId="42" xfId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13" fillId="7" borderId="26" xfId="0" applyFont="1" applyFill="1" applyBorder="1" applyAlignment="1">
      <alignment horizontal="center"/>
    </xf>
    <xf numFmtId="0" fontId="13" fillId="7" borderId="27" xfId="0" applyFont="1" applyFill="1" applyBorder="1" applyAlignment="1">
      <alignment horizontal="center"/>
    </xf>
    <xf numFmtId="0" fontId="13" fillId="7" borderId="4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2" fillId="5" borderId="4" xfId="1" applyFont="1" applyFill="1" applyBorder="1" applyAlignment="1">
      <alignment horizontal="center"/>
    </xf>
    <xf numFmtId="44" fontId="12" fillId="5" borderId="6" xfId="1" applyFont="1" applyFill="1" applyBorder="1" applyAlignment="1">
      <alignment horizontal="center"/>
    </xf>
    <xf numFmtId="44" fontId="12" fillId="0" borderId="6" xfId="1" applyFont="1" applyBorder="1" applyAlignment="1">
      <alignment horizontal="center"/>
    </xf>
    <xf numFmtId="165" fontId="12" fillId="0" borderId="36" xfId="0" applyNumberFormat="1" applyFont="1" applyBorder="1" applyAlignment="1">
      <alignment horizontal="center"/>
    </xf>
    <xf numFmtId="165" fontId="12" fillId="0" borderId="45" xfId="0" applyNumberFormat="1" applyFont="1" applyBorder="1" applyAlignment="1">
      <alignment horizontal="center"/>
    </xf>
    <xf numFmtId="44" fontId="12" fillId="0" borderId="41" xfId="1" applyFont="1" applyFill="1" applyBorder="1" applyAlignment="1" applyProtection="1">
      <alignment horizontal="center"/>
      <protection locked="0"/>
    </xf>
    <xf numFmtId="44" fontId="12" fillId="0" borderId="14" xfId="1" applyFont="1" applyBorder="1" applyAlignment="1" applyProtection="1">
      <alignment horizontal="center"/>
      <protection locked="0"/>
    </xf>
    <xf numFmtId="44" fontId="12" fillId="7" borderId="40" xfId="1" applyFont="1" applyFill="1" applyBorder="1" applyAlignment="1">
      <alignment horizontal="center"/>
    </xf>
    <xf numFmtId="44" fontId="12" fillId="7" borderId="15" xfId="1" applyFont="1" applyFill="1" applyBorder="1" applyAlignment="1">
      <alignment horizontal="center"/>
    </xf>
    <xf numFmtId="44" fontId="12" fillId="7" borderId="42" xfId="1" applyFont="1" applyFill="1" applyBorder="1" applyAlignment="1">
      <alignment horizontal="center"/>
    </xf>
    <xf numFmtId="0" fontId="3" fillId="0" borderId="26" xfId="0" applyFont="1" applyFill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44" xfId="0" applyFont="1" applyBorder="1" applyAlignment="1" applyProtection="1">
      <alignment horizontal="center"/>
      <protection locked="0"/>
    </xf>
    <xf numFmtId="0" fontId="3" fillId="0" borderId="37" xfId="0" applyFont="1" applyBorder="1" applyAlignment="1" applyProtection="1">
      <alignment horizontal="center"/>
      <protection locked="0"/>
    </xf>
    <xf numFmtId="0" fontId="3" fillId="0" borderId="27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12" fillId="0" borderId="26" xfId="0" applyFont="1" applyFill="1" applyBorder="1" applyAlignment="1">
      <alignment horizontal="center"/>
    </xf>
    <xf numFmtId="0" fontId="12" fillId="0" borderId="2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3" fillId="7" borderId="48" xfId="0" applyFont="1" applyFill="1" applyBorder="1" applyAlignment="1">
      <alignment horizontal="center" vertical="center"/>
    </xf>
    <xf numFmtId="0" fontId="13" fillId="7" borderId="10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41" xfId="0" applyFont="1" applyFill="1" applyBorder="1" applyAlignment="1">
      <alignment horizontal="center" vertical="center"/>
    </xf>
    <xf numFmtId="0" fontId="13" fillId="7" borderId="38" xfId="0" applyFont="1" applyFill="1" applyBorder="1" applyAlignment="1">
      <alignment horizontal="center" vertical="center"/>
    </xf>
    <xf numFmtId="0" fontId="13" fillId="7" borderId="39" xfId="0" applyFont="1" applyFill="1" applyBorder="1" applyAlignment="1">
      <alignment horizontal="center" vertical="center"/>
    </xf>
    <xf numFmtId="44" fontId="12" fillId="7" borderId="26" xfId="1" applyFont="1" applyFill="1" applyBorder="1" applyAlignment="1">
      <alignment horizontal="center"/>
    </xf>
    <xf numFmtId="44" fontId="12" fillId="7" borderId="46" xfId="1" applyFont="1" applyFill="1" applyBorder="1" applyAlignment="1">
      <alignment horizontal="center"/>
    </xf>
    <xf numFmtId="44" fontId="12" fillId="7" borderId="28" xfId="1" applyFont="1" applyFill="1" applyBorder="1" applyAlignment="1">
      <alignment horizontal="center"/>
    </xf>
    <xf numFmtId="44" fontId="12" fillId="7" borderId="43" xfId="1" applyFont="1" applyFill="1" applyBorder="1" applyAlignment="1">
      <alignment horizontal="center"/>
    </xf>
    <xf numFmtId="44" fontId="12" fillId="7" borderId="45" xfId="1" applyFont="1" applyFill="1" applyBorder="1" applyAlignment="1">
      <alignment horizontal="center"/>
    </xf>
    <xf numFmtId="44" fontId="12" fillId="7" borderId="37" xfId="1" applyFont="1" applyFill="1" applyBorder="1" applyAlignment="1">
      <alignment horizontal="center"/>
    </xf>
    <xf numFmtId="44" fontId="13" fillId="7" borderId="4" xfId="1" applyFont="1" applyFill="1" applyBorder="1" applyAlignment="1">
      <alignment horizontal="center"/>
    </xf>
    <xf numFmtId="44" fontId="13" fillId="7" borderId="54" xfId="1" applyFont="1" applyFill="1" applyBorder="1" applyAlignment="1">
      <alignment horizontal="center"/>
    </xf>
    <xf numFmtId="44" fontId="13" fillId="7" borderId="55" xfId="1" applyFont="1" applyFill="1" applyBorder="1" applyAlignment="1">
      <alignment horizontal="center"/>
    </xf>
    <xf numFmtId="44" fontId="13" fillId="7" borderId="6" xfId="1" applyFont="1" applyFill="1" applyBorder="1" applyAlignment="1">
      <alignment horizontal="center"/>
    </xf>
    <xf numFmtId="44" fontId="12" fillId="0" borderId="14" xfId="1" applyFont="1" applyFill="1" applyBorder="1" applyAlignment="1" applyProtection="1">
      <alignment horizontal="center"/>
    </xf>
    <xf numFmtId="44" fontId="12" fillId="0" borderId="42" xfId="1" applyFont="1" applyFill="1" applyBorder="1" applyAlignment="1" applyProtection="1">
      <alignment horizontal="center"/>
    </xf>
    <xf numFmtId="44" fontId="12" fillId="0" borderId="36" xfId="1" applyFont="1" applyFill="1" applyBorder="1" applyAlignment="1" applyProtection="1">
      <alignment horizontal="center"/>
    </xf>
    <xf numFmtId="44" fontId="12" fillId="0" borderId="45" xfId="1" applyFont="1" applyFill="1" applyBorder="1" applyAlignment="1" applyProtection="1">
      <alignment horizontal="center"/>
    </xf>
    <xf numFmtId="0" fontId="13" fillId="0" borderId="29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0" fontId="12" fillId="0" borderId="38" xfId="0" applyFont="1" applyFill="1" applyBorder="1" applyAlignment="1">
      <alignment horizontal="center"/>
    </xf>
    <xf numFmtId="0" fontId="12" fillId="0" borderId="35" xfId="0" applyFont="1" applyFill="1" applyBorder="1" applyAlignment="1">
      <alignment horizontal="center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44" fontId="12" fillId="0" borderId="29" xfId="1" applyFont="1" applyFill="1" applyBorder="1" applyAlignment="1" applyProtection="1">
      <alignment horizontal="center"/>
    </xf>
    <xf numFmtId="44" fontId="12" fillId="0" borderId="46" xfId="1" applyFont="1" applyFill="1" applyBorder="1" applyAlignment="1" applyProtection="1">
      <alignment horizontal="center"/>
    </xf>
    <xf numFmtId="0" fontId="14" fillId="0" borderId="52" xfId="0" applyFont="1" applyFill="1" applyBorder="1" applyAlignment="1">
      <alignment horizontal="center" vertical="center"/>
    </xf>
    <xf numFmtId="164" fontId="3" fillId="0" borderId="14" xfId="0" applyNumberFormat="1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 applyProtection="1">
      <alignment horizontal="center"/>
      <protection locked="0"/>
    </xf>
    <xf numFmtId="164" fontId="3" fillId="0" borderId="42" xfId="0" applyNumberFormat="1" applyFont="1" applyBorder="1" applyAlignment="1" applyProtection="1">
      <alignment horizontal="center"/>
      <protection locked="0"/>
    </xf>
    <xf numFmtId="164" fontId="3" fillId="0" borderId="36" xfId="0" applyNumberFormat="1" applyFont="1" applyBorder="1" applyAlignment="1" applyProtection="1">
      <alignment horizontal="center"/>
      <protection locked="0"/>
    </xf>
    <xf numFmtId="164" fontId="3" fillId="0" borderId="44" xfId="0" applyNumberFormat="1" applyFont="1" applyBorder="1" applyAlignment="1" applyProtection="1">
      <alignment horizontal="center"/>
      <protection locked="0"/>
    </xf>
    <xf numFmtId="164" fontId="3" fillId="0" borderId="45" xfId="0" applyNumberFormat="1" applyFont="1" applyBorder="1" applyAlignment="1" applyProtection="1">
      <alignment horizontal="center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164" fontId="3" fillId="0" borderId="29" xfId="0" applyNumberFormat="1" applyFont="1" applyBorder="1" applyAlignment="1" applyProtection="1">
      <alignment horizontal="center"/>
      <protection locked="0"/>
    </xf>
    <xf numFmtId="164" fontId="3" fillId="0" borderId="27" xfId="0" applyNumberFormat="1" applyFont="1" applyBorder="1" applyAlignment="1" applyProtection="1">
      <alignment horizontal="center"/>
      <protection locked="0"/>
    </xf>
    <xf numFmtId="164" fontId="3" fillId="0" borderId="46" xfId="0" applyNumberFormat="1" applyFont="1" applyBorder="1" applyAlignment="1" applyProtection="1">
      <alignment horizontal="center"/>
      <protection locked="0"/>
    </xf>
    <xf numFmtId="44" fontId="12" fillId="0" borderId="43" xfId="1" applyFont="1" applyBorder="1" applyAlignment="1" applyProtection="1">
      <alignment horizontal="center"/>
      <protection locked="0"/>
    </xf>
    <xf numFmtId="44" fontId="12" fillId="0" borderId="37" xfId="1" applyFont="1" applyBorder="1" applyAlignment="1" applyProtection="1">
      <alignment horizontal="center"/>
      <protection locked="0"/>
    </xf>
    <xf numFmtId="44" fontId="12" fillId="0" borderId="36" xfId="1" applyFont="1" applyBorder="1" applyAlignment="1" applyProtection="1">
      <alignment horizontal="center"/>
      <protection locked="0"/>
    </xf>
    <xf numFmtId="44" fontId="12" fillId="0" borderId="26" xfId="1" applyFont="1" applyBorder="1" applyAlignment="1" applyProtection="1">
      <alignment horizontal="center"/>
      <protection locked="0"/>
    </xf>
    <xf numFmtId="44" fontId="12" fillId="0" borderId="28" xfId="1" applyFont="1" applyBorder="1" applyAlignment="1" applyProtection="1">
      <alignment horizontal="center"/>
      <protection locked="0"/>
    </xf>
    <xf numFmtId="44" fontId="12" fillId="0" borderId="29" xfId="1" applyFont="1" applyBorder="1" applyAlignment="1" applyProtection="1">
      <alignment horizontal="center"/>
      <protection locked="0"/>
    </xf>
    <xf numFmtId="0" fontId="12" fillId="13" borderId="26" xfId="0" applyFont="1" applyFill="1" applyBorder="1" applyAlignment="1">
      <alignment horizontal="center"/>
    </xf>
    <xf numFmtId="0" fontId="12" fillId="13" borderId="27" xfId="0" applyFont="1" applyFill="1" applyBorder="1" applyAlignment="1">
      <alignment horizontal="center"/>
    </xf>
    <xf numFmtId="0" fontId="12" fillId="13" borderId="46" xfId="0" applyFont="1" applyFill="1" applyBorder="1" applyAlignment="1">
      <alignment horizontal="center"/>
    </xf>
    <xf numFmtId="44" fontId="12" fillId="0" borderId="27" xfId="1" applyFont="1" applyBorder="1" applyAlignment="1" applyProtection="1">
      <alignment horizontal="center"/>
      <protection locked="0"/>
    </xf>
    <xf numFmtId="44" fontId="12" fillId="0" borderId="3" xfId="1" applyFont="1" applyBorder="1" applyAlignment="1" applyProtection="1">
      <alignment horizontal="center"/>
      <protection locked="0"/>
    </xf>
    <xf numFmtId="44" fontId="12" fillId="0" borderId="29" xfId="1" applyFont="1" applyBorder="1" applyAlignment="1" applyProtection="1">
      <alignment horizontal="center"/>
    </xf>
    <xf numFmtId="44" fontId="12" fillId="0" borderId="27" xfId="1" applyFont="1" applyBorder="1" applyAlignment="1" applyProtection="1">
      <alignment horizontal="center"/>
    </xf>
    <xf numFmtId="44" fontId="12" fillId="0" borderId="14" xfId="1" applyFont="1" applyBorder="1" applyAlignment="1" applyProtection="1">
      <alignment horizontal="center"/>
    </xf>
    <xf numFmtId="44" fontId="12" fillId="0" borderId="3" xfId="1" applyFont="1" applyBorder="1" applyAlignment="1" applyProtection="1">
      <alignment horizontal="center"/>
    </xf>
    <xf numFmtId="44" fontId="12" fillId="0" borderId="44" xfId="1" applyFont="1" applyBorder="1" applyAlignment="1" applyProtection="1">
      <alignment horizontal="center"/>
      <protection locked="0"/>
    </xf>
    <xf numFmtId="44" fontId="12" fillId="0" borderId="14" xfId="1" applyFont="1" applyBorder="1" applyAlignment="1">
      <alignment horizontal="right"/>
    </xf>
    <xf numFmtId="44" fontId="12" fillId="0" borderId="3" xfId="1" applyFont="1" applyBorder="1" applyAlignment="1">
      <alignment horizontal="right"/>
    </xf>
    <xf numFmtId="44" fontId="12" fillId="0" borderId="30" xfId="1" applyFont="1" applyBorder="1" applyAlignment="1">
      <alignment horizontal="right"/>
    </xf>
    <xf numFmtId="44" fontId="12" fillId="0" borderId="31" xfId="1" applyFont="1" applyBorder="1" applyAlignment="1">
      <alignment horizontal="right"/>
    </xf>
    <xf numFmtId="44" fontId="12" fillId="0" borderId="9" xfId="1" applyFont="1" applyBorder="1" applyAlignment="1">
      <alignment horizontal="right"/>
    </xf>
    <xf numFmtId="44" fontId="12" fillId="0" borderId="2" xfId="1" applyFont="1" applyBorder="1" applyAlignment="1">
      <alignment horizontal="right"/>
    </xf>
    <xf numFmtId="165" fontId="3" fillId="4" borderId="29" xfId="0" applyNumberFormat="1" applyFont="1" applyFill="1" applyBorder="1" applyAlignment="1">
      <alignment horizontal="center"/>
    </xf>
    <xf numFmtId="165" fontId="3" fillId="4" borderId="28" xfId="0" applyNumberFormat="1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37" xfId="0" applyFont="1" applyFill="1" applyBorder="1" applyAlignment="1">
      <alignment horizontal="center"/>
    </xf>
    <xf numFmtId="165" fontId="3" fillId="4" borderId="27" xfId="0" applyNumberFormat="1" applyFont="1" applyFill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4" borderId="27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4" borderId="44" xfId="0" applyFont="1" applyFill="1" applyBorder="1" applyAlignment="1">
      <alignment horizontal="center"/>
    </xf>
    <xf numFmtId="0" fontId="13" fillId="4" borderId="33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44" fontId="12" fillId="0" borderId="29" xfId="1" applyFont="1" applyBorder="1" applyAlignment="1">
      <alignment horizontal="right"/>
    </xf>
    <xf numFmtId="44" fontId="12" fillId="0" borderId="28" xfId="1" applyFont="1" applyBorder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4" fillId="4" borderId="4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44" fontId="12" fillId="0" borderId="40" xfId="1" applyFont="1" applyBorder="1" applyAlignment="1">
      <alignment horizontal="right"/>
    </xf>
    <xf numFmtId="44" fontId="12" fillId="0" borderId="42" xfId="1" applyFont="1" applyBorder="1" applyAlignment="1">
      <alignment horizontal="right"/>
    </xf>
    <xf numFmtId="0" fontId="12" fillId="0" borderId="31" xfId="0" applyFont="1" applyBorder="1" applyAlignment="1">
      <alignment horizontal="center"/>
    </xf>
    <xf numFmtId="0" fontId="22" fillId="0" borderId="0" xfId="0" applyFont="1" applyAlignment="1">
      <alignment horizontal="center"/>
    </xf>
    <xf numFmtId="44" fontId="12" fillId="0" borderId="33" xfId="1" applyFont="1" applyBorder="1" applyAlignment="1">
      <alignment horizontal="right"/>
    </xf>
    <xf numFmtId="44" fontId="12" fillId="0" borderId="34" xfId="1" applyFont="1" applyBorder="1" applyAlignment="1">
      <alignment horizontal="right"/>
    </xf>
    <xf numFmtId="44" fontId="12" fillId="0" borderId="39" xfId="1" applyFont="1" applyBorder="1" applyAlignment="1">
      <alignment horizontal="right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167" fontId="4" fillId="4" borderId="4" xfId="1" applyNumberFormat="1" applyFont="1" applyFill="1" applyBorder="1" applyAlignment="1">
      <alignment horizontal="right"/>
    </xf>
    <xf numFmtId="167" fontId="4" fillId="4" borderId="5" xfId="1" applyNumberFormat="1" applyFont="1" applyFill="1" applyBorder="1" applyAlignment="1">
      <alignment horizontal="right"/>
    </xf>
    <xf numFmtId="167" fontId="4" fillId="4" borderId="6" xfId="1" applyNumberFormat="1" applyFont="1" applyFill="1" applyBorder="1" applyAlignment="1">
      <alignment horizontal="right"/>
    </xf>
    <xf numFmtId="44" fontId="12" fillId="4" borderId="4" xfId="1" applyFont="1" applyFill="1" applyBorder="1" applyAlignment="1">
      <alignment horizontal="right"/>
    </xf>
    <xf numFmtId="44" fontId="12" fillId="4" borderId="5" xfId="1" applyFont="1" applyFill="1" applyBorder="1" applyAlignment="1">
      <alignment horizontal="right"/>
    </xf>
    <xf numFmtId="44" fontId="12" fillId="4" borderId="6" xfId="1" applyFont="1" applyFill="1" applyBorder="1" applyAlignment="1">
      <alignment horizontal="right"/>
    </xf>
    <xf numFmtId="44" fontId="12" fillId="0" borderId="43" xfId="1" applyFont="1" applyBorder="1" applyAlignment="1">
      <alignment horizontal="right"/>
    </xf>
    <xf numFmtId="44" fontId="12" fillId="0" borderId="44" xfId="1" applyFont="1" applyBorder="1" applyAlignment="1">
      <alignment horizontal="right"/>
    </xf>
    <xf numFmtId="44" fontId="12" fillId="0" borderId="45" xfId="1" applyFont="1" applyBorder="1" applyAlignment="1">
      <alignment horizontal="right"/>
    </xf>
    <xf numFmtId="44" fontId="12" fillId="0" borderId="26" xfId="1" applyFont="1" applyBorder="1" applyAlignment="1">
      <alignment horizontal="right"/>
    </xf>
    <xf numFmtId="44" fontId="12" fillId="0" borderId="27" xfId="1" applyFont="1" applyBorder="1" applyAlignment="1">
      <alignment horizontal="right"/>
    </xf>
    <xf numFmtId="44" fontId="12" fillId="0" borderId="46" xfId="1" applyFont="1" applyBorder="1" applyAlignment="1">
      <alignment horizontal="right"/>
    </xf>
    <xf numFmtId="44" fontId="12" fillId="0" borderId="14" xfId="1" applyFont="1" applyBorder="1" applyAlignment="1">
      <alignment horizontal="center"/>
    </xf>
    <xf numFmtId="44" fontId="12" fillId="0" borderId="15" xfId="1" applyFont="1" applyBorder="1" applyAlignment="1">
      <alignment horizontal="center"/>
    </xf>
    <xf numFmtId="44" fontId="12" fillId="0" borderId="26" xfId="1" applyFont="1" applyFill="1" applyBorder="1" applyAlignment="1">
      <alignment horizontal="right"/>
    </xf>
    <xf numFmtId="44" fontId="12" fillId="0" borderId="27" xfId="1" applyFont="1" applyFill="1" applyBorder="1" applyAlignment="1">
      <alignment horizontal="right"/>
    </xf>
    <xf numFmtId="44" fontId="12" fillId="0" borderId="46" xfId="1" applyFont="1" applyFill="1" applyBorder="1" applyAlignment="1">
      <alignment horizontal="right"/>
    </xf>
    <xf numFmtId="44" fontId="12" fillId="0" borderId="40" xfId="1" applyFont="1" applyFill="1" applyBorder="1" applyAlignment="1">
      <alignment horizontal="right"/>
    </xf>
    <xf numFmtId="44" fontId="12" fillId="0" borderId="3" xfId="1" applyFont="1" applyFill="1" applyBorder="1" applyAlignment="1">
      <alignment horizontal="right"/>
    </xf>
    <xf numFmtId="44" fontId="12" fillId="0" borderId="42" xfId="1" applyFont="1" applyFill="1" applyBorder="1" applyAlignment="1">
      <alignment horizontal="right"/>
    </xf>
  </cellXfs>
  <cellStyles count="4">
    <cellStyle name="Bad" xfId="3" builtinId="27"/>
    <cellStyle name="Currency" xfId="1" builtinId="4"/>
    <cellStyle name="Hyperlink" xfId="2" builtinId="8"/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3333FF"/>
      <color rgb="FF008000"/>
      <color rgb="FFFFFFCC"/>
      <color rgb="FFFFFF99"/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houstontx.gov/policies/2-5.html" TargetMode="External"/><Relationship Id="rId1" Type="http://schemas.openxmlformats.org/officeDocument/2006/relationships/hyperlink" Target="http://www.gsa.gov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houstontx.gov/policies/2-5.html" TargetMode="External"/><Relationship Id="rId1" Type="http://schemas.openxmlformats.org/officeDocument/2006/relationships/hyperlink" Target="http://www.gsa.gov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3333FF"/>
  </sheetPr>
  <dimension ref="A1:D44"/>
  <sheetViews>
    <sheetView workbookViewId="0">
      <selection activeCell="A10" sqref="A10:D10"/>
    </sheetView>
  </sheetViews>
  <sheetFormatPr defaultRowHeight="12.75" x14ac:dyDescent="0.2"/>
  <cols>
    <col min="1" max="1" width="18.5703125" customWidth="1"/>
    <col min="2" max="2" width="11.5703125" customWidth="1"/>
    <col min="3" max="3" width="40.85546875" customWidth="1"/>
    <col min="4" max="4" width="33.140625" customWidth="1"/>
  </cols>
  <sheetData>
    <row r="1" spans="1:4" x14ac:dyDescent="0.2">
      <c r="A1" s="81" t="s">
        <v>199</v>
      </c>
      <c r="B1" s="20"/>
      <c r="C1" s="20"/>
      <c r="D1" s="20"/>
    </row>
    <row r="2" spans="1:4" ht="18" customHeight="1" x14ac:dyDescent="0.2">
      <c r="A2" s="446" t="s">
        <v>246</v>
      </c>
      <c r="B2" s="446"/>
      <c r="C2" s="446"/>
      <c r="D2" s="446"/>
    </row>
    <row r="3" spans="1:4" ht="8.4499999999999993" customHeight="1" x14ac:dyDescent="0.2">
      <c r="A3" s="82"/>
      <c r="B3" s="20"/>
      <c r="C3" s="20"/>
      <c r="D3" s="20"/>
    </row>
    <row r="4" spans="1:4" ht="39.75" customHeight="1" x14ac:dyDescent="0.2">
      <c r="A4" s="447" t="s">
        <v>247</v>
      </c>
      <c r="B4" s="447"/>
      <c r="C4" s="447"/>
      <c r="D4" s="447"/>
    </row>
    <row r="5" spans="1:4" ht="8.4499999999999993" customHeight="1" x14ac:dyDescent="0.2">
      <c r="A5" s="82"/>
      <c r="B5" s="20"/>
      <c r="C5" s="20"/>
      <c r="D5" s="20"/>
    </row>
    <row r="6" spans="1:4" x14ac:dyDescent="0.2">
      <c r="A6" s="427" t="s">
        <v>416</v>
      </c>
      <c r="B6" s="427"/>
      <c r="C6" s="427"/>
      <c r="D6" s="427"/>
    </row>
    <row r="7" spans="1:4" ht="14.45" customHeight="1" x14ac:dyDescent="0.2">
      <c r="A7" s="82"/>
      <c r="B7" s="20"/>
      <c r="C7" s="20"/>
      <c r="D7" s="20"/>
    </row>
    <row r="8" spans="1:4" ht="27" customHeight="1" x14ac:dyDescent="0.2">
      <c r="A8" s="427" t="s">
        <v>417</v>
      </c>
      <c r="B8" s="427"/>
      <c r="C8" s="427"/>
      <c r="D8" s="427"/>
    </row>
    <row r="9" spans="1:4" ht="12" customHeight="1" x14ac:dyDescent="0.2">
      <c r="A9" s="82"/>
      <c r="B9" s="20"/>
      <c r="C9" s="20"/>
      <c r="D9" s="20"/>
    </row>
    <row r="10" spans="1:4" ht="52.15" customHeight="1" x14ac:dyDescent="0.2">
      <c r="A10" s="427" t="s">
        <v>408</v>
      </c>
      <c r="B10" s="427"/>
      <c r="C10" s="427"/>
      <c r="D10" s="427"/>
    </row>
    <row r="11" spans="1:4" ht="8.4499999999999993" customHeight="1" x14ac:dyDescent="0.2">
      <c r="A11" s="82"/>
      <c r="B11" s="20"/>
      <c r="C11" s="20"/>
      <c r="D11" s="20"/>
    </row>
    <row r="12" spans="1:4" x14ac:dyDescent="0.2">
      <c r="A12" s="446" t="s">
        <v>243</v>
      </c>
      <c r="B12" s="446"/>
      <c r="C12" s="446"/>
      <c r="D12" s="446"/>
    </row>
    <row r="13" spans="1:4" ht="13.5" thickBot="1" x14ac:dyDescent="0.25">
      <c r="A13" s="82"/>
      <c r="B13" s="20"/>
      <c r="C13" s="20"/>
      <c r="D13" s="20"/>
    </row>
    <row r="14" spans="1:4" ht="13.5" thickBot="1" x14ac:dyDescent="0.25">
      <c r="A14" s="51" t="s">
        <v>188</v>
      </c>
      <c r="B14" s="52" t="s">
        <v>189</v>
      </c>
      <c r="C14" s="52" t="s">
        <v>193</v>
      </c>
      <c r="D14" s="53" t="s">
        <v>192</v>
      </c>
    </row>
    <row r="15" spans="1:4" x14ac:dyDescent="0.2">
      <c r="A15" s="48" t="s">
        <v>186</v>
      </c>
      <c r="B15" s="49" t="s">
        <v>190</v>
      </c>
      <c r="C15" s="49" t="s">
        <v>194</v>
      </c>
      <c r="D15" s="97" t="s">
        <v>198</v>
      </c>
    </row>
    <row r="16" spans="1:4" x14ac:dyDescent="0.2">
      <c r="A16" s="428" t="s">
        <v>207</v>
      </c>
      <c r="B16" s="431" t="s">
        <v>191</v>
      </c>
      <c r="C16" s="432" t="s">
        <v>218</v>
      </c>
      <c r="D16" s="435" t="s">
        <v>217</v>
      </c>
    </row>
    <row r="17" spans="1:4" x14ac:dyDescent="0.2">
      <c r="A17" s="429"/>
      <c r="B17" s="431"/>
      <c r="C17" s="433"/>
      <c r="D17" s="436"/>
    </row>
    <row r="18" spans="1:4" x14ac:dyDescent="0.2">
      <c r="A18" s="429"/>
      <c r="B18" s="431"/>
      <c r="C18" s="433"/>
      <c r="D18" s="436"/>
    </row>
    <row r="19" spans="1:4" x14ac:dyDescent="0.2">
      <c r="A19" s="429"/>
      <c r="B19" s="431"/>
      <c r="C19" s="433"/>
      <c r="D19" s="436"/>
    </row>
    <row r="20" spans="1:4" ht="23.25" customHeight="1" x14ac:dyDescent="0.2">
      <c r="A20" s="430"/>
      <c r="B20" s="431"/>
      <c r="C20" s="434"/>
      <c r="D20" s="437"/>
    </row>
    <row r="21" spans="1:4" ht="24" x14ac:dyDescent="0.2">
      <c r="A21" s="50" t="s">
        <v>58</v>
      </c>
      <c r="B21" s="46" t="s">
        <v>191</v>
      </c>
      <c r="C21" s="91" t="s">
        <v>195</v>
      </c>
      <c r="D21" s="104" t="s">
        <v>219</v>
      </c>
    </row>
    <row r="22" spans="1:4" ht="24.75" thickBot="1" x14ac:dyDescent="0.25">
      <c r="A22" s="55" t="s">
        <v>187</v>
      </c>
      <c r="B22" s="56" t="s">
        <v>191</v>
      </c>
      <c r="C22" s="92" t="s">
        <v>196</v>
      </c>
      <c r="D22" s="93" t="s">
        <v>198</v>
      </c>
    </row>
    <row r="23" spans="1:4" x14ac:dyDescent="0.2">
      <c r="A23" s="441" t="s">
        <v>128</v>
      </c>
      <c r="B23" s="444" t="s">
        <v>191</v>
      </c>
      <c r="C23" s="420" t="s">
        <v>197</v>
      </c>
      <c r="D23" s="438" t="s">
        <v>240</v>
      </c>
    </row>
    <row r="24" spans="1:4" x14ac:dyDescent="0.2">
      <c r="A24" s="442"/>
      <c r="B24" s="418"/>
      <c r="C24" s="421"/>
      <c r="D24" s="439"/>
    </row>
    <row r="25" spans="1:4" x14ac:dyDescent="0.2">
      <c r="A25" s="442"/>
      <c r="B25" s="445"/>
      <c r="C25" s="422"/>
      <c r="D25" s="439"/>
    </row>
    <row r="26" spans="1:4" x14ac:dyDescent="0.2">
      <c r="A26" s="442" t="s">
        <v>94</v>
      </c>
      <c r="B26" s="417" t="s">
        <v>191</v>
      </c>
      <c r="C26" s="424" t="s">
        <v>220</v>
      </c>
      <c r="D26" s="439"/>
    </row>
    <row r="27" spans="1:4" x14ac:dyDescent="0.2">
      <c r="A27" s="442"/>
      <c r="B27" s="418"/>
      <c r="C27" s="425"/>
      <c r="D27" s="439"/>
    </row>
    <row r="28" spans="1:4" ht="13.5" thickBot="1" x14ac:dyDescent="0.25">
      <c r="A28" s="443"/>
      <c r="B28" s="419"/>
      <c r="C28" s="426"/>
      <c r="D28" s="440"/>
    </row>
    <row r="29" spans="1:4" x14ac:dyDescent="0.2">
      <c r="A29" s="20"/>
      <c r="B29" s="20"/>
      <c r="C29" s="20"/>
      <c r="D29" s="20"/>
    </row>
    <row r="30" spans="1:4" x14ac:dyDescent="0.2">
      <c r="A30" s="20"/>
      <c r="B30" s="20"/>
      <c r="C30" s="20"/>
      <c r="D30" s="20"/>
    </row>
    <row r="31" spans="1:4" x14ac:dyDescent="0.2">
      <c r="A31" s="98" t="s">
        <v>200</v>
      </c>
      <c r="B31" s="21"/>
      <c r="C31" s="20"/>
      <c r="D31" s="20"/>
    </row>
    <row r="32" spans="1:4" x14ac:dyDescent="0.2">
      <c r="A32" s="80" t="s">
        <v>236</v>
      </c>
      <c r="B32" s="20"/>
      <c r="C32" s="20"/>
      <c r="D32" s="20"/>
    </row>
    <row r="33" spans="1:4" x14ac:dyDescent="0.2">
      <c r="A33" s="80" t="s">
        <v>237</v>
      </c>
      <c r="B33" s="20"/>
      <c r="C33" s="20"/>
      <c r="D33" s="20"/>
    </row>
    <row r="34" spans="1:4" x14ac:dyDescent="0.2">
      <c r="A34" s="20"/>
      <c r="B34" s="54" t="s">
        <v>204</v>
      </c>
      <c r="C34" s="54" t="s">
        <v>205</v>
      </c>
      <c r="D34" s="20"/>
    </row>
    <row r="35" spans="1:4" x14ac:dyDescent="0.2">
      <c r="A35" s="54" t="s">
        <v>201</v>
      </c>
      <c r="B35" s="83" t="s">
        <v>208</v>
      </c>
      <c r="C35" s="47" t="s">
        <v>211</v>
      </c>
      <c r="D35" s="20"/>
    </row>
    <row r="36" spans="1:4" x14ac:dyDescent="0.2">
      <c r="A36" s="54" t="s">
        <v>202</v>
      </c>
      <c r="B36" s="83" t="s">
        <v>209</v>
      </c>
      <c r="C36" s="47" t="s">
        <v>212</v>
      </c>
      <c r="D36" s="20"/>
    </row>
    <row r="37" spans="1:4" x14ac:dyDescent="0.2">
      <c r="A37" s="54" t="s">
        <v>203</v>
      </c>
      <c r="B37" s="83" t="s">
        <v>210</v>
      </c>
      <c r="C37" s="47" t="s">
        <v>213</v>
      </c>
      <c r="D37" s="20"/>
    </row>
    <row r="38" spans="1:4" x14ac:dyDescent="0.2">
      <c r="A38" s="45" t="s">
        <v>17</v>
      </c>
      <c r="B38" s="83" t="s">
        <v>206</v>
      </c>
      <c r="C38" s="45"/>
      <c r="D38" s="20"/>
    </row>
    <row r="39" spans="1:4" x14ac:dyDescent="0.2">
      <c r="A39" s="82" t="s">
        <v>214</v>
      </c>
      <c r="B39" s="20"/>
      <c r="C39" s="20"/>
      <c r="D39" s="20"/>
    </row>
    <row r="40" spans="1:4" x14ac:dyDescent="0.2">
      <c r="A40" s="82" t="s">
        <v>215</v>
      </c>
      <c r="B40" s="20"/>
      <c r="C40" s="20"/>
      <c r="D40" s="20"/>
    </row>
    <row r="41" spans="1:4" ht="22.9" customHeight="1" x14ac:dyDescent="0.2">
      <c r="A41" s="423" t="s">
        <v>216</v>
      </c>
      <c r="B41" s="423"/>
      <c r="C41" s="423"/>
      <c r="D41" s="423"/>
    </row>
    <row r="43" spans="1:4" s="115" customFormat="1" x14ac:dyDescent="0.2">
      <c r="B43" s="208"/>
      <c r="C43" s="209" t="s">
        <v>375</v>
      </c>
      <c r="D43" s="208"/>
    </row>
    <row r="44" spans="1:4" x14ac:dyDescent="0.2">
      <c r="B44" s="208"/>
      <c r="C44" s="208" t="s">
        <v>56</v>
      </c>
      <c r="D44" s="208"/>
    </row>
  </sheetData>
  <sheetProtection password="C0BB" sheet="1" objects="1" scenarios="1"/>
  <mergeCells count="18">
    <mergeCell ref="A2:D2"/>
    <mergeCell ref="A6:D6"/>
    <mergeCell ref="A10:D10"/>
    <mergeCell ref="A12:D12"/>
    <mergeCell ref="A4:D4"/>
    <mergeCell ref="B26:B28"/>
    <mergeCell ref="C23:C25"/>
    <mergeCell ref="A41:D41"/>
    <mergeCell ref="C26:C28"/>
    <mergeCell ref="A8:D8"/>
    <mergeCell ref="A16:A20"/>
    <mergeCell ref="B16:B20"/>
    <mergeCell ref="C16:C20"/>
    <mergeCell ref="D16:D20"/>
    <mergeCell ref="D23:D28"/>
    <mergeCell ref="A23:A25"/>
    <mergeCell ref="A26:A28"/>
    <mergeCell ref="B23:B25"/>
  </mergeCells>
  <hyperlinks>
    <hyperlink ref="B44:D44" r:id="rId1" display="General Service Administration (GSA)"/>
    <hyperlink ref="C43" r:id="rId2"/>
  </hyperlinks>
  <pageMargins left="0.25" right="0.25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</sheetPr>
  <dimension ref="A1:U189"/>
  <sheetViews>
    <sheetView tabSelected="1" topLeftCell="F67" zoomScaleNormal="100" workbookViewId="0">
      <selection activeCell="G44" sqref="G44"/>
    </sheetView>
  </sheetViews>
  <sheetFormatPr defaultColWidth="8.85546875" defaultRowHeight="12" x14ac:dyDescent="0.2"/>
  <cols>
    <col min="1" max="10" width="10.7109375" style="20" customWidth="1"/>
    <col min="11" max="11" width="13.7109375" style="20" customWidth="1"/>
    <col min="12" max="21" width="10.7109375" style="20" customWidth="1"/>
    <col min="22" max="16384" width="8.85546875" style="20"/>
  </cols>
  <sheetData>
    <row r="1" spans="1:10" ht="12.75" thickBot="1" x14ac:dyDescent="0.25"/>
    <row r="2" spans="1:10" ht="13.9" customHeight="1" thickTop="1" thickBot="1" x14ac:dyDescent="0.25">
      <c r="A2" s="94" t="s">
        <v>166</v>
      </c>
      <c r="B2" s="95"/>
      <c r="C2" s="95"/>
      <c r="D2" s="96"/>
      <c r="F2" s="486" t="s">
        <v>460</v>
      </c>
      <c r="G2" s="487"/>
      <c r="H2" s="487"/>
      <c r="I2" s="487"/>
      <c r="J2" s="275"/>
    </row>
    <row r="3" spans="1:10" x14ac:dyDescent="0.2">
      <c r="A3" s="11"/>
      <c r="B3" s="25"/>
      <c r="C3" s="112" t="s">
        <v>252</v>
      </c>
    </row>
    <row r="4" spans="1:10" x14ac:dyDescent="0.2">
      <c r="B4" s="75" t="s">
        <v>7</v>
      </c>
      <c r="C4" s="483"/>
      <c r="D4" s="484"/>
      <c r="E4" s="485"/>
      <c r="F4" s="75" t="s">
        <v>281</v>
      </c>
      <c r="G4" s="177"/>
    </row>
    <row r="5" spans="1:10" ht="13.9" customHeight="1" thickBot="1" x14ac:dyDescent="0.25">
      <c r="B5" s="75" t="s">
        <v>282</v>
      </c>
      <c r="C5" s="528"/>
      <c r="D5" s="529"/>
      <c r="E5" s="75" t="s">
        <v>242</v>
      </c>
      <c r="F5" s="523"/>
      <c r="G5" s="524"/>
    </row>
    <row r="6" spans="1:10" ht="13.5" thickTop="1" thickBot="1" x14ac:dyDescent="0.25">
      <c r="B6" s="75" t="s">
        <v>3</v>
      </c>
      <c r="C6" s="483" t="s">
        <v>382</v>
      </c>
      <c r="D6" s="485"/>
      <c r="E6" s="75" t="s">
        <v>314</v>
      </c>
      <c r="F6" s="489"/>
      <c r="G6" s="490"/>
      <c r="H6" s="169" t="s">
        <v>6</v>
      </c>
      <c r="I6" s="489"/>
      <c r="J6" s="490"/>
    </row>
    <row r="7" spans="1:10" ht="13.5" thickTop="1" thickBot="1" x14ac:dyDescent="0.25">
      <c r="C7" s="41"/>
      <c r="D7" s="41"/>
      <c r="E7" s="42"/>
      <c r="F7" s="42"/>
      <c r="G7" s="43"/>
      <c r="H7" s="43"/>
    </row>
    <row r="8" spans="1:10" ht="12.75" thickBot="1" x14ac:dyDescent="0.25">
      <c r="A8" s="525" t="s">
        <v>234</v>
      </c>
      <c r="B8" s="526"/>
      <c r="C8" s="527"/>
      <c r="D8" s="75" t="s">
        <v>61</v>
      </c>
      <c r="E8" s="491"/>
      <c r="F8" s="516"/>
      <c r="G8" s="492"/>
      <c r="H8" s="75" t="s">
        <v>21</v>
      </c>
      <c r="I8" s="176"/>
    </row>
    <row r="9" spans="1:10" x14ac:dyDescent="0.2">
      <c r="C9" s="41"/>
      <c r="D9" s="41"/>
      <c r="H9" s="43"/>
    </row>
    <row r="10" spans="1:10" ht="12.75" thickBot="1" x14ac:dyDescent="0.25">
      <c r="C10" s="41"/>
      <c r="D10" s="41"/>
      <c r="H10" s="43"/>
    </row>
    <row r="11" spans="1:10" ht="13.9" customHeight="1" thickBot="1" x14ac:dyDescent="0.25">
      <c r="A11" s="493" t="s">
        <v>168</v>
      </c>
      <c r="B11" s="494"/>
      <c r="C11" s="494"/>
      <c r="D11" s="494"/>
      <c r="E11" s="494"/>
      <c r="F11" s="494"/>
      <c r="G11" s="494"/>
      <c r="H11" s="494"/>
      <c r="I11" s="494"/>
      <c r="J11" s="495"/>
    </row>
    <row r="12" spans="1:10" x14ac:dyDescent="0.2">
      <c r="C12" s="41"/>
      <c r="D12" s="41"/>
      <c r="H12" s="43"/>
    </row>
    <row r="13" spans="1:10" x14ac:dyDescent="0.2">
      <c r="C13" s="79" t="s">
        <v>84</v>
      </c>
      <c r="D13" s="79" t="s">
        <v>85</v>
      </c>
      <c r="E13" s="79" t="s">
        <v>86</v>
      </c>
      <c r="F13" s="79" t="s">
        <v>87</v>
      </c>
      <c r="G13" s="79" t="s">
        <v>88</v>
      </c>
      <c r="H13" s="79" t="s">
        <v>89</v>
      </c>
      <c r="I13" s="79" t="s">
        <v>90</v>
      </c>
    </row>
    <row r="14" spans="1:10" x14ac:dyDescent="0.2">
      <c r="B14" s="22" t="s">
        <v>67</v>
      </c>
      <c r="C14" s="183"/>
      <c r="D14" s="172"/>
      <c r="E14" s="172"/>
      <c r="F14" s="172"/>
      <c r="G14" s="172"/>
      <c r="H14" s="172"/>
      <c r="I14" s="172"/>
    </row>
    <row r="15" spans="1:10" x14ac:dyDescent="0.2">
      <c r="B15" s="25"/>
      <c r="E15" s="25"/>
    </row>
    <row r="16" spans="1:10" x14ac:dyDescent="0.2">
      <c r="B16" s="22" t="s">
        <v>68</v>
      </c>
      <c r="C16" s="172"/>
      <c r="D16" s="172"/>
      <c r="E16" s="172"/>
      <c r="F16" s="172"/>
      <c r="G16" s="172"/>
      <c r="H16" s="172"/>
      <c r="I16" s="172"/>
    </row>
    <row r="17" spans="1:12" x14ac:dyDescent="0.2">
      <c r="C17" s="79"/>
      <c r="D17" s="79"/>
      <c r="E17" s="79"/>
      <c r="F17" s="79"/>
      <c r="G17" s="79"/>
      <c r="H17" s="79"/>
      <c r="I17" s="79"/>
    </row>
    <row r="18" spans="1:12" ht="12.75" thickBot="1" x14ac:dyDescent="0.25">
      <c r="C18" s="79"/>
      <c r="D18" s="79"/>
      <c r="E18" s="79"/>
      <c r="F18" s="79"/>
      <c r="G18" s="79"/>
      <c r="H18" s="79"/>
      <c r="I18" s="79"/>
    </row>
    <row r="19" spans="1:12" ht="13.9" customHeight="1" thickBot="1" x14ac:dyDescent="0.25">
      <c r="A19" s="493" t="s">
        <v>169</v>
      </c>
      <c r="B19" s="494"/>
      <c r="C19" s="494"/>
      <c r="D19" s="494"/>
      <c r="E19" s="494"/>
      <c r="F19" s="494"/>
      <c r="G19" s="494"/>
      <c r="H19" s="494"/>
      <c r="I19" s="494"/>
      <c r="J19" s="495"/>
    </row>
    <row r="20" spans="1:12" ht="12.75" thickBot="1" x14ac:dyDescent="0.25">
      <c r="C20" s="79"/>
      <c r="D20" s="79"/>
      <c r="E20" s="79"/>
      <c r="F20" s="79"/>
      <c r="G20" s="79"/>
      <c r="H20" s="79"/>
      <c r="I20" s="79"/>
    </row>
    <row r="21" spans="1:12" ht="13.5" thickTop="1" thickBot="1" x14ac:dyDescent="0.25">
      <c r="B21" s="26" t="s">
        <v>81</v>
      </c>
      <c r="C21" s="496"/>
      <c r="D21" s="497"/>
      <c r="E21" s="498"/>
      <c r="F21" s="79"/>
      <c r="G21" s="324" t="s">
        <v>277</v>
      </c>
      <c r="H21" s="496"/>
      <c r="I21" s="497"/>
      <c r="J21" s="498"/>
    </row>
    <row r="22" spans="1:12" ht="13.5" thickTop="1" thickBot="1" x14ac:dyDescent="0.25">
      <c r="C22" s="79"/>
      <c r="D22" s="79"/>
      <c r="E22" s="79"/>
      <c r="F22" s="79"/>
      <c r="G22" s="79"/>
      <c r="H22" s="79"/>
      <c r="I22" s="79"/>
    </row>
    <row r="23" spans="1:12" ht="13.5" thickTop="1" thickBot="1" x14ac:dyDescent="0.25">
      <c r="B23" s="26" t="s">
        <v>82</v>
      </c>
      <c r="C23" s="183"/>
      <c r="D23" s="79"/>
      <c r="E23" s="337" t="s">
        <v>221</v>
      </c>
      <c r="F23" s="183"/>
      <c r="G23" s="79"/>
      <c r="H23" s="26" t="s">
        <v>280</v>
      </c>
      <c r="I23" s="503"/>
      <c r="J23" s="504"/>
    </row>
    <row r="24" spans="1:12" ht="12.75" thickTop="1" x14ac:dyDescent="0.2">
      <c r="C24" s="79"/>
      <c r="D24" s="79"/>
      <c r="E24" s="79"/>
      <c r="F24" s="79"/>
      <c r="G24" s="79"/>
      <c r="H24" s="79"/>
      <c r="I24" s="79"/>
    </row>
    <row r="25" spans="1:12" x14ac:dyDescent="0.2">
      <c r="C25" s="79"/>
      <c r="D25" s="79"/>
      <c r="E25" s="79"/>
      <c r="F25" s="79"/>
      <c r="G25" s="79"/>
      <c r="H25" s="79"/>
      <c r="I25" s="79"/>
      <c r="L25" s="20" t="s">
        <v>427</v>
      </c>
    </row>
    <row r="26" spans="1:12" x14ac:dyDescent="0.2">
      <c r="A26" s="522" t="s">
        <v>223</v>
      </c>
      <c r="B26" s="522"/>
      <c r="C26" s="505"/>
      <c r="D26" s="506"/>
      <c r="E26" s="506"/>
      <c r="F26" s="506"/>
      <c r="G26" s="506"/>
      <c r="H26" s="506"/>
      <c r="I26" s="506"/>
      <c r="J26" s="507"/>
    </row>
    <row r="27" spans="1:12" x14ac:dyDescent="0.2">
      <c r="A27" s="522"/>
      <c r="B27" s="522"/>
      <c r="C27" s="508"/>
      <c r="D27" s="509"/>
      <c r="E27" s="509"/>
      <c r="F27" s="509"/>
      <c r="G27" s="509"/>
      <c r="H27" s="509"/>
      <c r="I27" s="509"/>
      <c r="J27" s="510"/>
    </row>
    <row r="28" spans="1:12" x14ac:dyDescent="0.2">
      <c r="C28" s="511"/>
      <c r="D28" s="512"/>
      <c r="E28" s="512"/>
      <c r="F28" s="512"/>
      <c r="G28" s="512"/>
      <c r="H28" s="512"/>
      <c r="I28" s="512"/>
      <c r="J28" s="513"/>
    </row>
    <row r="29" spans="1:12" x14ac:dyDescent="0.2">
      <c r="C29" s="79"/>
      <c r="D29" s="79"/>
      <c r="E29" s="79"/>
      <c r="F29" s="79"/>
      <c r="G29" s="79"/>
      <c r="H29" s="79"/>
      <c r="I29" s="79"/>
    </row>
    <row r="30" spans="1:12" ht="12.75" thickBot="1" x14ac:dyDescent="0.25">
      <c r="C30" s="79"/>
      <c r="D30" s="79"/>
      <c r="E30" s="79"/>
      <c r="F30" s="79"/>
      <c r="G30" s="79"/>
      <c r="H30" s="79"/>
      <c r="I30" s="79"/>
    </row>
    <row r="31" spans="1:12" ht="13.9" customHeight="1" thickBot="1" x14ac:dyDescent="0.25">
      <c r="A31" s="493" t="s">
        <v>241</v>
      </c>
      <c r="B31" s="494"/>
      <c r="C31" s="494"/>
      <c r="D31" s="494"/>
      <c r="E31" s="494"/>
      <c r="F31" s="494"/>
      <c r="G31" s="494"/>
      <c r="H31" s="494"/>
      <c r="I31" s="494"/>
      <c r="J31" s="495"/>
    </row>
    <row r="32" spans="1:12" x14ac:dyDescent="0.2">
      <c r="C32" s="79"/>
      <c r="D32" s="79"/>
      <c r="E32" s="79"/>
      <c r="F32" s="79"/>
      <c r="G32" s="79"/>
      <c r="H32" s="79"/>
      <c r="I32" s="79"/>
    </row>
    <row r="33" spans="1:10" x14ac:dyDescent="0.2">
      <c r="B33" s="128" t="s">
        <v>275</v>
      </c>
      <c r="C33" s="24"/>
      <c r="D33" s="130" t="s">
        <v>276</v>
      </c>
      <c r="E33" s="129" t="s">
        <v>275</v>
      </c>
      <c r="F33" s="24"/>
      <c r="G33" s="130" t="s">
        <v>276</v>
      </c>
      <c r="H33" s="129" t="s">
        <v>275</v>
      </c>
      <c r="I33" s="24"/>
      <c r="J33" s="132" t="s">
        <v>276</v>
      </c>
    </row>
    <row r="34" spans="1:10" x14ac:dyDescent="0.2">
      <c r="B34" s="518"/>
      <c r="C34" s="519"/>
      <c r="D34" s="121"/>
      <c r="E34" s="519"/>
      <c r="F34" s="519"/>
      <c r="G34" s="121"/>
      <c r="H34" s="499"/>
      <c r="I34" s="500"/>
      <c r="J34" s="122"/>
    </row>
    <row r="35" spans="1:10" x14ac:dyDescent="0.2">
      <c r="B35" s="125" t="s">
        <v>275</v>
      </c>
      <c r="C35" s="127"/>
      <c r="D35" s="131" t="s">
        <v>276</v>
      </c>
      <c r="E35" s="126" t="s">
        <v>275</v>
      </c>
      <c r="F35" s="127"/>
      <c r="G35" s="131" t="s">
        <v>276</v>
      </c>
      <c r="H35" s="126" t="s">
        <v>275</v>
      </c>
      <c r="I35" s="127"/>
      <c r="J35" s="133" t="s">
        <v>276</v>
      </c>
    </row>
    <row r="36" spans="1:10" x14ac:dyDescent="0.2">
      <c r="B36" s="520"/>
      <c r="C36" s="521"/>
      <c r="D36" s="123"/>
      <c r="E36" s="521"/>
      <c r="F36" s="521"/>
      <c r="G36" s="123"/>
      <c r="H36" s="501"/>
      <c r="I36" s="502"/>
      <c r="J36" s="124"/>
    </row>
    <row r="38" spans="1:10" ht="12.75" thickBot="1" x14ac:dyDescent="0.25"/>
    <row r="39" spans="1:10" ht="13.9" customHeight="1" thickBot="1" x14ac:dyDescent="0.25">
      <c r="A39" s="493" t="s">
        <v>170</v>
      </c>
      <c r="B39" s="494"/>
      <c r="C39" s="494"/>
      <c r="D39" s="494"/>
      <c r="E39" s="495"/>
      <c r="F39" s="486" t="s">
        <v>171</v>
      </c>
      <c r="G39" s="487"/>
      <c r="H39" s="487"/>
      <c r="I39" s="487"/>
      <c r="J39" s="488"/>
    </row>
    <row r="41" spans="1:10" ht="24" customHeight="1" x14ac:dyDescent="0.2">
      <c r="B41" s="324" t="s">
        <v>91</v>
      </c>
      <c r="C41" s="465"/>
      <c r="D41" s="466"/>
      <c r="E41" s="467"/>
      <c r="F41" s="139" t="s">
        <v>174</v>
      </c>
      <c r="G41" s="465"/>
      <c r="H41" s="466"/>
      <c r="I41" s="466"/>
      <c r="J41" s="467"/>
    </row>
    <row r="42" spans="1:10" x14ac:dyDescent="0.2">
      <c r="B42" s="26" t="s">
        <v>49</v>
      </c>
      <c r="C42" s="483"/>
      <c r="D42" s="484"/>
      <c r="E42" s="485"/>
      <c r="F42" s="75" t="s">
        <v>49</v>
      </c>
      <c r="G42" s="483"/>
      <c r="H42" s="484"/>
      <c r="I42" s="484"/>
      <c r="J42" s="485"/>
    </row>
    <row r="43" spans="1:10" x14ac:dyDescent="0.2">
      <c r="B43" s="26" t="s">
        <v>92</v>
      </c>
      <c r="C43" s="483"/>
      <c r="D43" s="484"/>
      <c r="E43" s="485"/>
      <c r="F43" s="82" t="s">
        <v>92</v>
      </c>
      <c r="G43" s="180"/>
      <c r="H43" s="181"/>
    </row>
    <row r="44" spans="1:10" x14ac:dyDescent="0.2">
      <c r="B44" s="26" t="s">
        <v>235</v>
      </c>
      <c r="C44" s="287"/>
      <c r="F44" s="169" t="s">
        <v>235</v>
      </c>
      <c r="G44" s="288"/>
    </row>
    <row r="45" spans="1:10" x14ac:dyDescent="0.2">
      <c r="B45" s="26" t="s">
        <v>93</v>
      </c>
      <c r="C45" s="514"/>
      <c r="D45" s="515"/>
      <c r="F45" s="82" t="s">
        <v>172</v>
      </c>
      <c r="G45" s="182"/>
      <c r="I45" s="82" t="s">
        <v>173</v>
      </c>
      <c r="J45" s="182"/>
    </row>
    <row r="46" spans="1:10" x14ac:dyDescent="0.2">
      <c r="B46" s="143" t="s">
        <v>239</v>
      </c>
      <c r="C46" s="178"/>
      <c r="D46" s="179"/>
      <c r="E46" s="86">
        <f>C46*D46</f>
        <v>0</v>
      </c>
      <c r="H46" s="43"/>
    </row>
    <row r="47" spans="1:10" x14ac:dyDescent="0.2">
      <c r="C47" s="322" t="s">
        <v>22</v>
      </c>
      <c r="D47" s="322" t="s">
        <v>238</v>
      </c>
      <c r="E47" s="322" t="s">
        <v>17</v>
      </c>
      <c r="H47" s="43"/>
    </row>
    <row r="48" spans="1:10" ht="12.75" thickBot="1" x14ac:dyDescent="0.25">
      <c r="C48" s="319" t="s">
        <v>430</v>
      </c>
      <c r="D48" s="322"/>
      <c r="E48" s="322"/>
      <c r="H48" s="482" t="s">
        <v>411</v>
      </c>
      <c r="I48" s="482"/>
      <c r="J48" s="319" t="s">
        <v>412</v>
      </c>
    </row>
    <row r="49" spans="1:10" ht="13.5" thickTop="1" thickBot="1" x14ac:dyDescent="0.25">
      <c r="B49" s="26" t="s">
        <v>413</v>
      </c>
      <c r="C49" s="141"/>
      <c r="D49" s="322"/>
      <c r="E49" s="322"/>
      <c r="G49" s="338" t="s">
        <v>414</v>
      </c>
      <c r="H49" s="480"/>
      <c r="I49" s="481"/>
      <c r="J49" s="320"/>
    </row>
    <row r="50" spans="1:10" ht="12.75" thickTop="1" x14ac:dyDescent="0.2">
      <c r="D50" s="322"/>
      <c r="E50" s="322"/>
      <c r="H50" s="43"/>
    </row>
    <row r="51" spans="1:10" ht="12.75" thickBot="1" x14ac:dyDescent="0.25">
      <c r="C51" s="322"/>
      <c r="D51" s="322"/>
      <c r="E51" s="319" t="s">
        <v>430</v>
      </c>
      <c r="H51" s="43"/>
    </row>
    <row r="52" spans="1:10" ht="13.5" thickTop="1" thickBot="1" x14ac:dyDescent="0.25">
      <c r="C52" s="322"/>
      <c r="D52" s="26" t="s">
        <v>299</v>
      </c>
      <c r="E52" s="141"/>
      <c r="F52" s="171" t="s">
        <v>410</v>
      </c>
      <c r="H52" s="43"/>
    </row>
    <row r="53" spans="1:10" ht="12.75" thickTop="1" x14ac:dyDescent="0.2">
      <c r="C53" s="322"/>
      <c r="D53" s="26"/>
      <c r="E53" s="171"/>
      <c r="G53" s="43"/>
    </row>
    <row r="54" spans="1:10" x14ac:dyDescent="0.2">
      <c r="A54" s="471"/>
      <c r="B54" s="472"/>
      <c r="C54" s="472"/>
      <c r="D54" s="472"/>
      <c r="E54" s="472"/>
      <c r="F54" s="472"/>
      <c r="G54" s="472"/>
      <c r="H54" s="472"/>
      <c r="I54" s="472"/>
      <c r="J54" s="473"/>
    </row>
    <row r="55" spans="1:10" x14ac:dyDescent="0.2">
      <c r="A55" s="474"/>
      <c r="B55" s="475"/>
      <c r="C55" s="475"/>
      <c r="D55" s="475"/>
      <c r="E55" s="475"/>
      <c r="F55" s="475"/>
      <c r="G55" s="475"/>
      <c r="H55" s="475"/>
      <c r="I55" s="475"/>
      <c r="J55" s="476"/>
    </row>
    <row r="56" spans="1:10" x14ac:dyDescent="0.2">
      <c r="A56" s="477"/>
      <c r="B56" s="478"/>
      <c r="C56" s="478"/>
      <c r="D56" s="478"/>
      <c r="E56" s="478"/>
      <c r="F56" s="478"/>
      <c r="G56" s="478"/>
      <c r="H56" s="478"/>
      <c r="I56" s="478"/>
      <c r="J56" s="479"/>
    </row>
    <row r="57" spans="1:10" x14ac:dyDescent="0.2">
      <c r="C57" s="322"/>
      <c r="D57" s="322"/>
      <c r="E57" s="322"/>
      <c r="H57" s="43"/>
    </row>
    <row r="58" spans="1:10" x14ac:dyDescent="0.2">
      <c r="C58" s="322"/>
      <c r="D58" s="322"/>
      <c r="E58" s="322"/>
      <c r="H58" s="43"/>
    </row>
    <row r="59" spans="1:10" ht="12.75" thickBot="1" x14ac:dyDescent="0.25">
      <c r="C59" s="322"/>
      <c r="D59" s="322"/>
      <c r="E59" s="322"/>
      <c r="H59" s="43"/>
    </row>
    <row r="60" spans="1:10" ht="13.9" customHeight="1" thickBot="1" x14ac:dyDescent="0.25">
      <c r="A60" s="493" t="s">
        <v>167</v>
      </c>
      <c r="B60" s="494"/>
      <c r="C60" s="494"/>
      <c r="D60" s="494"/>
      <c r="E60" s="494"/>
      <c r="F60" s="494"/>
      <c r="G60" s="494"/>
      <c r="H60" s="494"/>
      <c r="I60" s="494"/>
      <c r="J60" s="495"/>
    </row>
    <row r="61" spans="1:10" x14ac:dyDescent="0.2">
      <c r="E61" s="44"/>
    </row>
    <row r="62" spans="1:10" ht="12.75" customHeight="1" x14ac:dyDescent="0.2">
      <c r="A62" s="75" t="s">
        <v>5</v>
      </c>
      <c r="B62" s="173"/>
      <c r="D62" s="26" t="s">
        <v>4</v>
      </c>
      <c r="E62" s="174"/>
      <c r="F62" s="143" t="s">
        <v>374</v>
      </c>
      <c r="G62" s="175"/>
      <c r="H62" s="75" t="s">
        <v>2</v>
      </c>
      <c r="I62" s="491"/>
      <c r="J62" s="492"/>
    </row>
    <row r="63" spans="1:10" ht="15" x14ac:dyDescent="0.25">
      <c r="D63" s="136"/>
      <c r="I63" s="323" t="s">
        <v>415</v>
      </c>
      <c r="J63" s="317"/>
    </row>
    <row r="64" spans="1:10" ht="12.75" thickBot="1" x14ac:dyDescent="0.25">
      <c r="D64" s="136"/>
    </row>
    <row r="65" spans="1:21" ht="13.5" thickTop="1" thickBot="1" x14ac:dyDescent="0.25">
      <c r="F65" s="273" t="s">
        <v>432</v>
      </c>
      <c r="G65" s="141"/>
      <c r="H65" s="168" t="str">
        <f>IF(infosheet!G65="yes","Include Exhibit B with Appendix B"," ")</f>
        <v xml:space="preserve"> </v>
      </c>
    </row>
    <row r="66" spans="1:21" ht="12.6" customHeight="1" thickTop="1" x14ac:dyDescent="0.2">
      <c r="F66" s="310" t="s">
        <v>427</v>
      </c>
      <c r="G66" s="310"/>
    </row>
    <row r="67" spans="1:21" ht="15" x14ac:dyDescent="0.25">
      <c r="E67" s="26" t="s">
        <v>428</v>
      </c>
      <c r="F67" s="331"/>
      <c r="G67" s="330"/>
      <c r="H67" s="318" t="s">
        <v>407</v>
      </c>
      <c r="I67" s="317"/>
    </row>
    <row r="68" spans="1:21" ht="15.75" thickBot="1" x14ac:dyDescent="0.3">
      <c r="F68" s="26"/>
      <c r="G68" s="339"/>
      <c r="H68" s="102"/>
      <c r="I68" s="340"/>
      <c r="J68" s="341"/>
    </row>
    <row r="69" spans="1:21" ht="13.15" customHeight="1" thickBot="1" x14ac:dyDescent="0.25">
      <c r="A69" s="486" t="s">
        <v>436</v>
      </c>
      <c r="B69" s="487"/>
      <c r="C69" s="487"/>
      <c r="D69" s="487"/>
      <c r="E69" s="487"/>
      <c r="F69" s="487"/>
      <c r="G69" s="487"/>
      <c r="H69" s="487"/>
      <c r="I69" s="487"/>
      <c r="J69" s="488"/>
      <c r="M69" s="468" t="s">
        <v>300</v>
      </c>
      <c r="N69" s="469"/>
      <c r="O69" s="469"/>
      <c r="P69" s="469"/>
      <c r="Q69" s="469"/>
      <c r="R69" s="469"/>
      <c r="S69" s="469"/>
      <c r="T69" s="470"/>
    </row>
    <row r="70" spans="1:21" ht="15" x14ac:dyDescent="0.25">
      <c r="F70" s="26"/>
      <c r="G70" s="339"/>
      <c r="H70" s="102"/>
      <c r="I70" s="340"/>
      <c r="J70" s="341"/>
    </row>
    <row r="71" spans="1:21" ht="12.75" x14ac:dyDescent="0.2">
      <c r="A71" s="84" t="s">
        <v>23</v>
      </c>
      <c r="B71" s="347" t="s">
        <v>21</v>
      </c>
      <c r="C71" s="88" t="str">
        <f>IF(infosheet!C14="","",infosheet!C14)</f>
        <v/>
      </c>
      <c r="D71" s="88" t="str">
        <f>IF(infosheet!D14="","",infosheet!D14)</f>
        <v/>
      </c>
      <c r="E71" s="88" t="str">
        <f>IF(infosheet!E14="","",infosheet!E14)</f>
        <v/>
      </c>
      <c r="F71" s="88" t="str">
        <f>IF(infosheet!F14="","",infosheet!F14)</f>
        <v/>
      </c>
      <c r="G71" s="88" t="str">
        <f>IF(infosheet!G14="","",infosheet!G14)</f>
        <v/>
      </c>
      <c r="H71" s="88" t="str">
        <f>IF(infosheet!H14="","",infosheet!H14)</f>
        <v/>
      </c>
      <c r="I71" s="88" t="str">
        <f>IF(infosheet!I14="","",infosheet!I14)</f>
        <v/>
      </c>
      <c r="L71" s="84" t="s">
        <v>23</v>
      </c>
      <c r="M71" s="347" t="s">
        <v>21</v>
      </c>
      <c r="N71" s="88" t="str">
        <f>IF(infosheet!C14="","",infosheet!C14)</f>
        <v/>
      </c>
      <c r="O71" s="88" t="str">
        <f>IF(infosheet!D14="","",infosheet!D14)</f>
        <v/>
      </c>
      <c r="P71" s="88" t="str">
        <f>IF(infosheet!E14="","",infosheet!E14)</f>
        <v/>
      </c>
      <c r="Q71" s="88" t="str">
        <f>IF(infosheet!F14="","",infosheet!F14)</f>
        <v/>
      </c>
      <c r="R71" s="88" t="str">
        <f>IF(infosheet!G14="","",infosheet!G14)</f>
        <v/>
      </c>
      <c r="S71" s="88" t="str">
        <f>IF(infosheet!H14="","",infosheet!H14)</f>
        <v/>
      </c>
      <c r="T71" s="88" t="str">
        <f>IF(infosheet!I14="","",infosheet!I14)</f>
        <v/>
      </c>
    </row>
    <row r="72" spans="1:21" x14ac:dyDescent="0.2">
      <c r="B72" s="346" t="s">
        <v>284</v>
      </c>
      <c r="C72" s="187" t="s">
        <v>24</v>
      </c>
      <c r="D72" s="187" t="s">
        <v>25</v>
      </c>
      <c r="E72" s="187" t="s">
        <v>26</v>
      </c>
      <c r="F72" s="187" t="s">
        <v>27</v>
      </c>
      <c r="G72" s="187" t="s">
        <v>28</v>
      </c>
      <c r="H72" s="187" t="s">
        <v>29</v>
      </c>
      <c r="I72" s="187" t="s">
        <v>30</v>
      </c>
      <c r="M72" s="346" t="s">
        <v>284</v>
      </c>
      <c r="N72" s="187" t="s">
        <v>24</v>
      </c>
      <c r="O72" s="187" t="s">
        <v>25</v>
      </c>
      <c r="P72" s="187" t="s">
        <v>26</v>
      </c>
      <c r="Q72" s="187" t="s">
        <v>27</v>
      </c>
      <c r="R72" s="187" t="s">
        <v>28</v>
      </c>
      <c r="S72" s="187" t="s">
        <v>29</v>
      </c>
      <c r="T72" s="187" t="s">
        <v>30</v>
      </c>
    </row>
    <row r="73" spans="1:21" x14ac:dyDescent="0.2">
      <c r="B73" s="355" t="s">
        <v>31</v>
      </c>
      <c r="C73" s="184"/>
      <c r="D73" s="184"/>
      <c r="E73" s="184"/>
      <c r="F73" s="184"/>
      <c r="G73" s="184"/>
      <c r="H73" s="184"/>
      <c r="I73" s="184"/>
      <c r="J73" s="85">
        <f>SUM(C73:I73)</f>
        <v>0</v>
      </c>
      <c r="M73" s="185" t="s">
        <v>31</v>
      </c>
      <c r="N73" s="184"/>
      <c r="O73" s="184"/>
      <c r="P73" s="184"/>
      <c r="Q73" s="184"/>
      <c r="R73" s="184"/>
      <c r="S73" s="184"/>
      <c r="T73" s="184"/>
      <c r="U73" s="85">
        <f>SUM(N73:T73)</f>
        <v>0</v>
      </c>
    </row>
    <row r="74" spans="1:21" x14ac:dyDescent="0.2">
      <c r="B74" s="356" t="s">
        <v>14</v>
      </c>
      <c r="C74" s="184"/>
      <c r="D74" s="184"/>
      <c r="E74" s="184"/>
      <c r="F74" s="184"/>
      <c r="G74" s="184"/>
      <c r="H74" s="184"/>
      <c r="I74" s="184"/>
      <c r="J74" s="85">
        <f>SUM(C74:I74)</f>
        <v>0</v>
      </c>
      <c r="M74" s="185" t="s">
        <v>14</v>
      </c>
      <c r="N74" s="184"/>
      <c r="O74" s="184"/>
      <c r="P74" s="184"/>
      <c r="Q74" s="184"/>
      <c r="R74" s="184"/>
      <c r="S74" s="184"/>
      <c r="T74" s="184"/>
      <c r="U74" s="85">
        <f>SUM(N74:T74)</f>
        <v>0</v>
      </c>
    </row>
    <row r="75" spans="1:21" x14ac:dyDescent="0.2">
      <c r="B75" s="357" t="s">
        <v>435</v>
      </c>
      <c r="C75" s="359"/>
      <c r="D75" s="359"/>
      <c r="E75" s="359"/>
      <c r="F75" s="359"/>
      <c r="G75" s="359"/>
      <c r="H75" s="359"/>
      <c r="I75" s="359"/>
      <c r="J75" s="282">
        <f>SUM(C75:I75)</f>
        <v>0</v>
      </c>
      <c r="M75" s="185" t="s">
        <v>32</v>
      </c>
      <c r="N75" s="184"/>
      <c r="O75" s="184"/>
      <c r="P75" s="184"/>
      <c r="Q75" s="184"/>
      <c r="R75" s="184"/>
      <c r="S75" s="184"/>
      <c r="T75" s="184"/>
      <c r="U75" s="283">
        <f>SUM(N75:T75)</f>
        <v>0</v>
      </c>
    </row>
    <row r="76" spans="1:21" x14ac:dyDescent="0.2">
      <c r="B76" s="361" t="s">
        <v>297</v>
      </c>
      <c r="C76" s="360"/>
      <c r="D76" s="360"/>
      <c r="E76" s="360"/>
      <c r="F76" s="360"/>
      <c r="G76" s="360"/>
      <c r="H76" s="360"/>
      <c r="I76" s="360"/>
      <c r="J76" s="282">
        <f>SUM(C76:I76)</f>
        <v>0</v>
      </c>
      <c r="M76" s="185" t="s">
        <v>297</v>
      </c>
      <c r="N76" s="184"/>
      <c r="O76" s="184"/>
      <c r="P76" s="184"/>
      <c r="Q76" s="184"/>
      <c r="R76" s="184"/>
      <c r="S76" s="184"/>
      <c r="T76" s="184"/>
      <c r="U76" s="186">
        <f>SUM(N76:T76)</f>
        <v>0</v>
      </c>
    </row>
    <row r="77" spans="1:21" x14ac:dyDescent="0.2">
      <c r="J77" s="345">
        <f>SUM(J73:J76)</f>
        <v>0</v>
      </c>
      <c r="U77" s="376">
        <f>SUM(U73:U76)</f>
        <v>0</v>
      </c>
    </row>
    <row r="78" spans="1:21" ht="12.75" x14ac:dyDescent="0.2">
      <c r="A78" s="84" t="s">
        <v>33</v>
      </c>
      <c r="B78" s="347" t="s">
        <v>21</v>
      </c>
      <c r="C78" s="88" t="str">
        <f>IF(infosheet!C16="","",infosheet!C16)</f>
        <v/>
      </c>
      <c r="D78" s="88" t="str">
        <f>IF(infosheet!D16="","",infosheet!D16)</f>
        <v/>
      </c>
      <c r="E78" s="88" t="str">
        <f>IF(infosheet!E16="","",infosheet!E16)</f>
        <v/>
      </c>
      <c r="F78" s="88" t="str">
        <f>IF(infosheet!F16="","",infosheet!F16)</f>
        <v/>
      </c>
      <c r="G78" s="88" t="str">
        <f>IF(infosheet!G16="","",infosheet!G16)</f>
        <v/>
      </c>
      <c r="H78" s="88" t="str">
        <f>IF(infosheet!H16="","",infosheet!H16)</f>
        <v/>
      </c>
      <c r="I78" s="88" t="str">
        <f>IF(infosheet!I16="","",infosheet!I16)</f>
        <v/>
      </c>
      <c r="L78" s="84" t="s">
        <v>33</v>
      </c>
      <c r="M78" s="347" t="s">
        <v>21</v>
      </c>
      <c r="N78" s="88" t="str">
        <f>IF(infosheet!C16="","",infosheet!C16)</f>
        <v/>
      </c>
      <c r="O78" s="88" t="str">
        <f>IF(infosheet!D16="","",infosheet!D16)</f>
        <v/>
      </c>
      <c r="P78" s="88" t="str">
        <f>IF(infosheet!E16="","",infosheet!E16)</f>
        <v/>
      </c>
      <c r="Q78" s="88" t="str">
        <f>IF(infosheet!F16="","",infosheet!F16)</f>
        <v/>
      </c>
      <c r="R78" s="88" t="str">
        <f>IF(infosheet!G16="","",infosheet!G16)</f>
        <v/>
      </c>
      <c r="S78" s="88" t="str">
        <f>IF(infosheet!H16="","",infosheet!H16)</f>
        <v/>
      </c>
      <c r="T78" s="88" t="str">
        <f>IF(infosheet!I16="","",infosheet!I16)</f>
        <v/>
      </c>
    </row>
    <row r="79" spans="1:21" x14ac:dyDescent="0.2">
      <c r="B79" s="346" t="s">
        <v>284</v>
      </c>
      <c r="C79" s="187" t="s">
        <v>24</v>
      </c>
      <c r="D79" s="187" t="s">
        <v>25</v>
      </c>
      <c r="E79" s="187" t="s">
        <v>26</v>
      </c>
      <c r="F79" s="187" t="s">
        <v>27</v>
      </c>
      <c r="G79" s="187" t="s">
        <v>28</v>
      </c>
      <c r="H79" s="187" t="s">
        <v>29</v>
      </c>
      <c r="I79" s="187" t="s">
        <v>30</v>
      </c>
      <c r="M79" s="346" t="s">
        <v>284</v>
      </c>
      <c r="N79" s="187" t="s">
        <v>24</v>
      </c>
      <c r="O79" s="187" t="s">
        <v>25</v>
      </c>
      <c r="P79" s="187" t="s">
        <v>26</v>
      </c>
      <c r="Q79" s="187" t="s">
        <v>27</v>
      </c>
      <c r="R79" s="187" t="s">
        <v>28</v>
      </c>
      <c r="S79" s="187" t="s">
        <v>29</v>
      </c>
      <c r="T79" s="187" t="s">
        <v>30</v>
      </c>
    </row>
    <row r="80" spans="1:21" x14ac:dyDescent="0.2">
      <c r="B80" s="355" t="s">
        <v>31</v>
      </c>
      <c r="C80" s="184"/>
      <c r="D80" s="184"/>
      <c r="E80" s="184"/>
      <c r="F80" s="184"/>
      <c r="G80" s="184"/>
      <c r="H80" s="184"/>
      <c r="I80" s="184"/>
      <c r="J80" s="85">
        <f>SUM(C80:I80)</f>
        <v>0</v>
      </c>
      <c r="M80" s="185" t="s">
        <v>31</v>
      </c>
      <c r="N80" s="184"/>
      <c r="O80" s="184"/>
      <c r="P80" s="184"/>
      <c r="Q80" s="184"/>
      <c r="R80" s="184"/>
      <c r="S80" s="184"/>
      <c r="T80" s="184"/>
      <c r="U80" s="85">
        <f>SUM(N80:T80)</f>
        <v>0</v>
      </c>
    </row>
    <row r="81" spans="1:21" x14ac:dyDescent="0.2">
      <c r="B81" s="356" t="s">
        <v>14</v>
      </c>
      <c r="C81" s="184"/>
      <c r="D81" s="184"/>
      <c r="E81" s="184"/>
      <c r="F81" s="184"/>
      <c r="G81" s="184"/>
      <c r="H81" s="184"/>
      <c r="I81" s="184"/>
      <c r="J81" s="85">
        <f>SUM(C81:I81)</f>
        <v>0</v>
      </c>
      <c r="M81" s="185" t="s">
        <v>14</v>
      </c>
      <c r="N81" s="184"/>
      <c r="O81" s="184"/>
      <c r="P81" s="184"/>
      <c r="Q81" s="184"/>
      <c r="R81" s="184"/>
      <c r="S81" s="184"/>
      <c r="T81" s="184"/>
      <c r="U81" s="85">
        <f>SUM(N81:T81)</f>
        <v>0</v>
      </c>
    </row>
    <row r="82" spans="1:21" x14ac:dyDescent="0.2">
      <c r="B82" s="357" t="s">
        <v>435</v>
      </c>
      <c r="C82" s="184"/>
      <c r="D82" s="184"/>
      <c r="E82" s="184"/>
      <c r="F82" s="184"/>
      <c r="G82" s="184"/>
      <c r="H82" s="184"/>
      <c r="I82" s="184"/>
      <c r="J82" s="283">
        <f>SUM(C82:I82)</f>
        <v>0</v>
      </c>
      <c r="M82" s="185" t="s">
        <v>32</v>
      </c>
      <c r="N82" s="184"/>
      <c r="O82" s="184"/>
      <c r="P82" s="184"/>
      <c r="Q82" s="184"/>
      <c r="R82" s="184"/>
      <c r="S82" s="184"/>
      <c r="T82" s="184"/>
      <c r="U82" s="283">
        <f>SUM(N82:T82)</f>
        <v>0</v>
      </c>
    </row>
    <row r="83" spans="1:21" x14ac:dyDescent="0.2">
      <c r="B83" s="361" t="s">
        <v>297</v>
      </c>
      <c r="C83" s="360"/>
      <c r="D83" s="360"/>
      <c r="E83" s="360"/>
      <c r="F83" s="360"/>
      <c r="G83" s="360"/>
      <c r="H83" s="360"/>
      <c r="I83" s="360"/>
      <c r="J83" s="282">
        <f>SUM(C83:I83)</f>
        <v>0</v>
      </c>
      <c r="M83" s="185" t="s">
        <v>297</v>
      </c>
      <c r="N83" s="184"/>
      <c r="O83" s="184"/>
      <c r="P83" s="184"/>
      <c r="Q83" s="184"/>
      <c r="R83" s="184"/>
      <c r="S83" s="184"/>
      <c r="T83" s="184"/>
      <c r="U83" s="186">
        <f>SUM(N83:T83)</f>
        <v>0</v>
      </c>
    </row>
    <row r="84" spans="1:21" x14ac:dyDescent="0.2">
      <c r="J84" s="345">
        <f>SUM(J80:J83)</f>
        <v>0</v>
      </c>
      <c r="U84" s="376">
        <f>SUM(U80:U83)</f>
        <v>0</v>
      </c>
    </row>
    <row r="85" spans="1:21" x14ac:dyDescent="0.2">
      <c r="B85" s="25"/>
      <c r="C85" s="102"/>
      <c r="D85" s="102"/>
      <c r="E85" s="158"/>
      <c r="F85" s="158"/>
      <c r="G85" s="102"/>
      <c r="I85" s="89" t="s">
        <v>66</v>
      </c>
      <c r="J85" s="375">
        <f>SUM(J77+J84)</f>
        <v>0</v>
      </c>
      <c r="T85" s="159" t="s">
        <v>66</v>
      </c>
      <c r="U85" s="374">
        <f>SUM(U77+U84)</f>
        <v>0</v>
      </c>
    </row>
    <row r="86" spans="1:21" ht="12.75" thickBot="1" x14ac:dyDescent="0.25">
      <c r="B86" s="25"/>
      <c r="C86" s="102"/>
      <c r="D86" s="102"/>
      <c r="E86" s="158"/>
      <c r="F86" s="158"/>
      <c r="G86" s="102"/>
      <c r="I86" s="89"/>
      <c r="J86" s="344"/>
    </row>
    <row r="87" spans="1:21" ht="12.75" thickBot="1" x14ac:dyDescent="0.25">
      <c r="B87" s="25"/>
      <c r="C87" s="102"/>
      <c r="D87" s="102"/>
      <c r="E87" s="459" t="s">
        <v>443</v>
      </c>
      <c r="F87" s="453" t="s">
        <v>450</v>
      </c>
      <c r="G87" s="456" t="s">
        <v>445</v>
      </c>
      <c r="I87" s="89"/>
      <c r="J87" s="344"/>
    </row>
    <row r="88" spans="1:21" ht="13.15" customHeight="1" x14ac:dyDescent="0.2">
      <c r="B88" s="25"/>
      <c r="C88" s="102"/>
      <c r="D88" s="25"/>
      <c r="E88" s="460"/>
      <c r="F88" s="454"/>
      <c r="G88" s="457"/>
      <c r="J88" s="25"/>
      <c r="O88" s="25"/>
      <c r="P88" s="377" t="s">
        <v>94</v>
      </c>
      <c r="S88" s="377" t="s">
        <v>94</v>
      </c>
      <c r="U88" s="377" t="s">
        <v>94</v>
      </c>
    </row>
    <row r="89" spans="1:21" ht="12" customHeight="1" x14ac:dyDescent="0.2">
      <c r="B89" s="25"/>
      <c r="C89" s="25"/>
      <c r="E89" s="460"/>
      <c r="F89" s="454"/>
      <c r="G89" s="457"/>
      <c r="P89" s="378" t="s">
        <v>442</v>
      </c>
      <c r="S89" s="378" t="s">
        <v>442</v>
      </c>
      <c r="U89" s="378" t="s">
        <v>442</v>
      </c>
    </row>
    <row r="90" spans="1:21" ht="13.9" customHeight="1" thickBot="1" x14ac:dyDescent="0.25">
      <c r="E90" s="461"/>
      <c r="F90" s="455"/>
      <c r="G90" s="458"/>
      <c r="P90" s="378" t="s">
        <v>434</v>
      </c>
      <c r="S90" s="378" t="s">
        <v>434</v>
      </c>
      <c r="U90" s="378" t="s">
        <v>434</v>
      </c>
    </row>
    <row r="91" spans="1:21" ht="13.15" customHeight="1" x14ac:dyDescent="0.2">
      <c r="D91" s="337" t="s">
        <v>107</v>
      </c>
      <c r="E91" s="365"/>
      <c r="F91" s="399"/>
      <c r="G91" s="402"/>
      <c r="H91" s="396"/>
      <c r="I91" s="396"/>
      <c r="O91" s="337" t="s">
        <v>107</v>
      </c>
      <c r="P91" s="379"/>
      <c r="R91" s="26" t="s">
        <v>31</v>
      </c>
      <c r="S91" s="385">
        <f>SUM(U73+U80)</f>
        <v>0</v>
      </c>
      <c r="T91" s="26" t="s">
        <v>438</v>
      </c>
      <c r="U91" s="379"/>
    </row>
    <row r="92" spans="1:21" ht="13.9" customHeight="1" x14ac:dyDescent="0.2">
      <c r="D92" s="337" t="s">
        <v>418</v>
      </c>
      <c r="E92" s="366"/>
      <c r="F92" s="369"/>
      <c r="G92" s="398"/>
      <c r="H92" s="396"/>
      <c r="I92" s="396"/>
      <c r="O92" s="337" t="s">
        <v>418</v>
      </c>
      <c r="P92" s="380"/>
      <c r="R92" s="26" t="s">
        <v>14</v>
      </c>
      <c r="S92" s="386">
        <f>SUM(U74+U81)</f>
        <v>0</v>
      </c>
      <c r="T92" s="26" t="s">
        <v>439</v>
      </c>
      <c r="U92" s="380"/>
    </row>
    <row r="93" spans="1:21" ht="12" customHeight="1" thickBot="1" x14ac:dyDescent="0.25">
      <c r="D93" s="337" t="s">
        <v>248</v>
      </c>
      <c r="E93" s="367"/>
      <c r="F93" s="370"/>
      <c r="G93" s="368"/>
      <c r="H93" s="396"/>
      <c r="I93" s="396"/>
      <c r="O93" s="337" t="s">
        <v>248</v>
      </c>
      <c r="P93" s="381">
        <f>E93</f>
        <v>0</v>
      </c>
      <c r="R93" s="26" t="s">
        <v>65</v>
      </c>
      <c r="S93" s="388">
        <f>SUM(U75+U82)</f>
        <v>0</v>
      </c>
      <c r="T93" s="26" t="s">
        <v>441</v>
      </c>
      <c r="U93" s="384"/>
    </row>
    <row r="94" spans="1:21" ht="13.9" customHeight="1" thickBot="1" x14ac:dyDescent="0.25">
      <c r="B94" s="25"/>
      <c r="D94" s="337"/>
      <c r="H94" s="396"/>
      <c r="I94" s="396"/>
      <c r="R94" s="26" t="s">
        <v>297</v>
      </c>
      <c r="S94" s="387">
        <f>SUM(U76+U83)</f>
        <v>0</v>
      </c>
    </row>
    <row r="95" spans="1:21" ht="13.9" customHeight="1" thickBot="1" x14ac:dyDescent="0.25">
      <c r="B95" s="25"/>
      <c r="D95" s="337"/>
      <c r="E95" s="459" t="s">
        <v>443</v>
      </c>
      <c r="F95" s="453" t="s">
        <v>449</v>
      </c>
      <c r="G95" s="462" t="s">
        <v>446</v>
      </c>
      <c r="I95" s="410" t="s">
        <v>447</v>
      </c>
    </row>
    <row r="96" spans="1:21" ht="12.6" customHeight="1" thickBot="1" x14ac:dyDescent="0.25">
      <c r="A96" s="25"/>
      <c r="B96" s="25"/>
      <c r="D96" s="337"/>
      <c r="E96" s="460"/>
      <c r="F96" s="454"/>
      <c r="G96" s="463"/>
      <c r="I96" s="411"/>
      <c r="M96" s="450" t="s">
        <v>301</v>
      </c>
      <c r="N96" s="451"/>
      <c r="O96" s="451"/>
      <c r="P96" s="451"/>
      <c r="Q96" s="451"/>
      <c r="R96" s="451"/>
      <c r="S96" s="451"/>
      <c r="T96" s="452"/>
    </row>
    <row r="97" spans="1:20" ht="11.45" customHeight="1" x14ac:dyDescent="0.2">
      <c r="A97" s="25"/>
      <c r="B97" s="25"/>
      <c r="D97" s="337"/>
      <c r="E97" s="460"/>
      <c r="F97" s="454"/>
      <c r="G97" s="463"/>
      <c r="J97" s="409"/>
      <c r="M97" s="448" t="s">
        <v>395</v>
      </c>
      <c r="N97" s="448"/>
      <c r="O97" s="448"/>
      <c r="P97" s="448"/>
      <c r="Q97" s="448"/>
      <c r="R97" s="448"/>
      <c r="S97" s="448"/>
      <c r="T97" s="448"/>
    </row>
    <row r="98" spans="1:20" ht="13.15" customHeight="1" thickBot="1" x14ac:dyDescent="0.25">
      <c r="A98" s="25"/>
      <c r="B98" s="25"/>
      <c r="E98" s="461"/>
      <c r="F98" s="455"/>
      <c r="G98" s="464"/>
      <c r="I98" s="415"/>
      <c r="J98" s="408" t="s">
        <v>448</v>
      </c>
      <c r="K98" s="289"/>
      <c r="M98" s="449"/>
      <c r="N98" s="449"/>
      <c r="O98" s="449"/>
      <c r="P98" s="449"/>
      <c r="Q98" s="449"/>
      <c r="R98" s="449"/>
      <c r="S98" s="449"/>
      <c r="T98" s="449"/>
    </row>
    <row r="99" spans="1:20" ht="14.45" customHeight="1" x14ac:dyDescent="0.2">
      <c r="A99" s="25"/>
      <c r="D99" s="354" t="s">
        <v>31</v>
      </c>
      <c r="E99" s="372">
        <f>SUM(J73+J80)</f>
        <v>0</v>
      </c>
      <c r="F99" s="371"/>
      <c r="G99" s="397"/>
      <c r="I99" s="412"/>
      <c r="K99" s="289"/>
      <c r="L99" s="289"/>
      <c r="M99" s="449"/>
      <c r="N99" s="449"/>
      <c r="O99" s="449"/>
      <c r="P99" s="449"/>
      <c r="Q99" s="449"/>
      <c r="R99" s="449"/>
      <c r="S99" s="449"/>
      <c r="T99" s="449"/>
    </row>
    <row r="100" spans="1:20" ht="14.45" customHeight="1" x14ac:dyDescent="0.2">
      <c r="A100" s="25"/>
      <c r="B100" s="337"/>
      <c r="D100" s="358" t="s">
        <v>419</v>
      </c>
      <c r="E100" s="373">
        <f>SUM(J74+J81)</f>
        <v>0</v>
      </c>
      <c r="F100" s="369"/>
      <c r="G100" s="398"/>
      <c r="I100" s="413"/>
      <c r="K100" s="289"/>
      <c r="L100" s="289"/>
      <c r="M100" s="449"/>
      <c r="N100" s="449"/>
      <c r="O100" s="449"/>
      <c r="P100" s="449"/>
      <c r="Q100" s="449"/>
      <c r="R100" s="449"/>
      <c r="S100" s="449"/>
      <c r="T100" s="449"/>
    </row>
    <row r="101" spans="1:20" ht="13.15" customHeight="1" thickBot="1" x14ac:dyDescent="0.25">
      <c r="A101" s="25"/>
      <c r="B101" s="337"/>
      <c r="C101" s="352"/>
      <c r="D101" s="353" t="s">
        <v>65</v>
      </c>
      <c r="E101" s="373">
        <f>SUM(J75+J82)</f>
        <v>0</v>
      </c>
      <c r="F101" s="369"/>
      <c r="G101" s="398"/>
      <c r="I101" s="414"/>
      <c r="K101" s="289"/>
      <c r="L101" s="289"/>
      <c r="M101" s="449"/>
      <c r="N101" s="449"/>
      <c r="O101" s="449"/>
      <c r="P101" s="449"/>
      <c r="Q101" s="449"/>
      <c r="R101" s="449"/>
      <c r="S101" s="449"/>
      <c r="T101" s="449"/>
    </row>
    <row r="102" spans="1:20" ht="13.15" customHeight="1" thickTop="1" thickBot="1" x14ac:dyDescent="0.25">
      <c r="A102" s="25"/>
      <c r="C102" s="395" t="s">
        <v>431</v>
      </c>
      <c r="D102" s="348"/>
      <c r="E102" s="373">
        <f>SUM(J76+J83)</f>
        <v>0</v>
      </c>
      <c r="F102" s="369"/>
      <c r="G102" s="398"/>
      <c r="K102" s="407"/>
      <c r="L102" s="289"/>
      <c r="M102" s="289"/>
    </row>
    <row r="103" spans="1:20" ht="13.9" customHeight="1" thickTop="1" x14ac:dyDescent="0.2">
      <c r="A103" s="25"/>
      <c r="B103" s="342" t="s">
        <v>438</v>
      </c>
      <c r="C103" s="391"/>
      <c r="D103" s="392"/>
      <c r="E103" s="363"/>
      <c r="F103" s="369"/>
      <c r="G103" s="398"/>
      <c r="L103" s="289"/>
      <c r="M103" s="289"/>
    </row>
    <row r="104" spans="1:20" x14ac:dyDescent="0.2">
      <c r="A104" s="25"/>
      <c r="B104" s="342" t="s">
        <v>439</v>
      </c>
      <c r="C104" s="393"/>
      <c r="D104" s="394"/>
      <c r="E104" s="363"/>
      <c r="F104" s="369"/>
      <c r="G104" s="398"/>
      <c r="K104" s="289"/>
      <c r="L104" s="289"/>
      <c r="M104" s="289"/>
    </row>
    <row r="105" spans="1:20" ht="12.75" thickBot="1" x14ac:dyDescent="0.25">
      <c r="A105" s="25"/>
      <c r="B105" s="343" t="s">
        <v>440</v>
      </c>
      <c r="C105" s="393"/>
      <c r="D105" s="394"/>
      <c r="E105" s="364"/>
      <c r="F105" s="370"/>
      <c r="G105" s="401"/>
      <c r="I105" s="289"/>
      <c r="J105" s="289"/>
      <c r="K105" s="289"/>
      <c r="L105" s="289"/>
      <c r="M105" s="289"/>
    </row>
    <row r="106" spans="1:20" ht="12.75" thickBot="1" x14ac:dyDescent="0.25">
      <c r="A106" s="25"/>
      <c r="D106" s="404"/>
      <c r="E106" s="382"/>
      <c r="K106" s="289"/>
      <c r="L106" s="289"/>
      <c r="M106" s="289"/>
    </row>
    <row r="107" spans="1:20" ht="13.5" thickTop="1" thickBot="1" x14ac:dyDescent="0.25">
      <c r="C107" s="25"/>
      <c r="D107" s="403" t="s">
        <v>437</v>
      </c>
      <c r="E107" s="383">
        <f>SUM(E91:E93)+SUM(E99:E105)</f>
        <v>0</v>
      </c>
      <c r="G107" s="138"/>
      <c r="I107" s="400" t="s">
        <v>444</v>
      </c>
      <c r="J107" s="141" t="s">
        <v>227</v>
      </c>
      <c r="K107" s="289"/>
      <c r="L107" s="289"/>
      <c r="M107" s="289"/>
    </row>
    <row r="108" spans="1:20" ht="13.9" customHeight="1" thickBot="1" x14ac:dyDescent="0.25">
      <c r="C108" s="362"/>
      <c r="G108" s="75"/>
      <c r="I108" s="289"/>
      <c r="J108" s="289"/>
      <c r="K108" s="289"/>
      <c r="L108" s="289"/>
    </row>
    <row r="109" spans="1:20" ht="13.9" customHeight="1" thickBot="1" x14ac:dyDescent="0.25">
      <c r="A109" s="493" t="s">
        <v>288</v>
      </c>
      <c r="B109" s="494"/>
      <c r="C109" s="494"/>
      <c r="D109" s="494"/>
      <c r="E109" s="494"/>
      <c r="F109" s="494"/>
      <c r="G109" s="494"/>
      <c r="H109" s="494"/>
      <c r="I109" s="494"/>
      <c r="J109" s="495"/>
    </row>
    <row r="110" spans="1:20" ht="12.75" thickBot="1" x14ac:dyDescent="0.25">
      <c r="G110" s="75"/>
      <c r="I110" s="289"/>
      <c r="J110" s="289"/>
    </row>
    <row r="111" spans="1:20" ht="13.5" thickTop="1" thickBot="1" x14ac:dyDescent="0.25">
      <c r="A111" s="25"/>
      <c r="B111" s="142" t="s">
        <v>290</v>
      </c>
      <c r="C111" s="141"/>
      <c r="E111" s="142" t="s">
        <v>291</v>
      </c>
      <c r="F111" s="141"/>
      <c r="H111" s="143" t="s">
        <v>292</v>
      </c>
      <c r="I111" s="141"/>
    </row>
    <row r="112" spans="1:20" ht="12.75" thickTop="1" x14ac:dyDescent="0.2"/>
    <row r="114" spans="1:8" x14ac:dyDescent="0.2">
      <c r="A114" s="25"/>
    </row>
    <row r="116" spans="1:8" ht="11.45" customHeight="1" x14ac:dyDescent="0.2">
      <c r="A116" s="11"/>
      <c r="E116" s="25"/>
    </row>
    <row r="117" spans="1:8" x14ac:dyDescent="0.2">
      <c r="B117" s="25"/>
    </row>
    <row r="119" spans="1:8" x14ac:dyDescent="0.2">
      <c r="B119" s="416" t="s">
        <v>309</v>
      </c>
    </row>
    <row r="120" spans="1:8" hidden="1" x14ac:dyDescent="0.2"/>
    <row r="121" spans="1:8" hidden="1" x14ac:dyDescent="0.2">
      <c r="E121" s="8" t="s">
        <v>81</v>
      </c>
      <c r="H121" s="8" t="s">
        <v>163</v>
      </c>
    </row>
    <row r="122" spans="1:8" hidden="1" x14ac:dyDescent="0.2">
      <c r="B122" s="517" t="s">
        <v>270</v>
      </c>
      <c r="C122" s="517"/>
      <c r="E122" s="20" t="s">
        <v>272</v>
      </c>
    </row>
    <row r="123" spans="1:8" hidden="1" x14ac:dyDescent="0.2">
      <c r="B123" s="20" t="s">
        <v>263</v>
      </c>
      <c r="E123" s="20" t="s">
        <v>285</v>
      </c>
      <c r="H123" s="20" t="s">
        <v>365</v>
      </c>
    </row>
    <row r="124" spans="1:8" hidden="1" x14ac:dyDescent="0.2">
      <c r="B124" s="20" t="s">
        <v>258</v>
      </c>
      <c r="E124" s="20" t="s">
        <v>400</v>
      </c>
      <c r="H124" s="20" t="s">
        <v>366</v>
      </c>
    </row>
    <row r="125" spans="1:8" hidden="1" x14ac:dyDescent="0.2">
      <c r="A125" s="8" t="s">
        <v>279</v>
      </c>
      <c r="B125" s="44" t="s">
        <v>260</v>
      </c>
      <c r="E125" s="20" t="s">
        <v>286</v>
      </c>
      <c r="H125" s="20" t="s">
        <v>367</v>
      </c>
    </row>
    <row r="126" spans="1:8" hidden="1" x14ac:dyDescent="0.2">
      <c r="A126" s="20" t="s">
        <v>226</v>
      </c>
      <c r="B126" s="44" t="s">
        <v>266</v>
      </c>
      <c r="E126" s="20" t="s">
        <v>274</v>
      </c>
      <c r="H126" s="20" t="s">
        <v>368</v>
      </c>
    </row>
    <row r="127" spans="1:8" hidden="1" x14ac:dyDescent="0.2">
      <c r="A127" s="20" t="s">
        <v>227</v>
      </c>
      <c r="B127" s="20" t="s">
        <v>267</v>
      </c>
      <c r="E127" s="20" t="s">
        <v>406</v>
      </c>
      <c r="H127" s="20" t="s">
        <v>369</v>
      </c>
    </row>
    <row r="128" spans="1:8" hidden="1" x14ac:dyDescent="0.2">
      <c r="B128" s="44" t="s">
        <v>265</v>
      </c>
      <c r="E128" s="20" t="s">
        <v>394</v>
      </c>
      <c r="H128" s="20" t="s">
        <v>459</v>
      </c>
    </row>
    <row r="129" spans="1:8" hidden="1" x14ac:dyDescent="0.2">
      <c r="A129" s="217"/>
      <c r="B129" s="20" t="s">
        <v>268</v>
      </c>
      <c r="E129" s="20" t="s">
        <v>271</v>
      </c>
    </row>
    <row r="130" spans="1:8" hidden="1" x14ac:dyDescent="0.2">
      <c r="B130" s="44" t="s">
        <v>261</v>
      </c>
      <c r="E130" s="20" t="s">
        <v>273</v>
      </c>
    </row>
    <row r="131" spans="1:8" hidden="1" x14ac:dyDescent="0.2">
      <c r="B131" s="20" t="s">
        <v>287</v>
      </c>
    </row>
    <row r="132" spans="1:8" hidden="1" x14ac:dyDescent="0.2">
      <c r="B132" s="20" t="s">
        <v>269</v>
      </c>
      <c r="E132" s="8" t="s">
        <v>302</v>
      </c>
    </row>
    <row r="133" spans="1:8" hidden="1" x14ac:dyDescent="0.2">
      <c r="B133" s="20" t="s">
        <v>257</v>
      </c>
      <c r="E133" s="20" t="s">
        <v>370</v>
      </c>
    </row>
    <row r="134" spans="1:8" hidden="1" x14ac:dyDescent="0.2">
      <c r="B134" s="20" t="s">
        <v>256</v>
      </c>
      <c r="E134" s="20" t="s">
        <v>371</v>
      </c>
    </row>
    <row r="135" spans="1:8" hidden="1" x14ac:dyDescent="0.2">
      <c r="A135" s="8" t="s">
        <v>396</v>
      </c>
      <c r="B135" s="44" t="s">
        <v>262</v>
      </c>
      <c r="E135" s="20" t="s">
        <v>379</v>
      </c>
    </row>
    <row r="136" spans="1:8" hidden="1" x14ac:dyDescent="0.2">
      <c r="B136" s="20" t="s">
        <v>259</v>
      </c>
      <c r="E136" s="20" t="s">
        <v>372</v>
      </c>
    </row>
    <row r="137" spans="1:8" hidden="1" x14ac:dyDescent="0.2">
      <c r="A137" s="20" t="s">
        <v>461</v>
      </c>
      <c r="B137" s="20" t="s">
        <v>255</v>
      </c>
    </row>
    <row r="138" spans="1:8" hidden="1" x14ac:dyDescent="0.2">
      <c r="A138" s="20" t="s">
        <v>462</v>
      </c>
      <c r="B138" s="20" t="s">
        <v>264</v>
      </c>
      <c r="E138" s="8" t="s">
        <v>6</v>
      </c>
    </row>
    <row r="139" spans="1:8" hidden="1" x14ac:dyDescent="0.2">
      <c r="E139" s="8"/>
    </row>
    <row r="140" spans="1:8" hidden="1" x14ac:dyDescent="0.2">
      <c r="B140" s="8" t="s">
        <v>314</v>
      </c>
      <c r="E140" s="20" t="s">
        <v>452</v>
      </c>
    </row>
    <row r="141" spans="1:8" hidden="1" x14ac:dyDescent="0.2">
      <c r="B141" s="20" t="s">
        <v>361</v>
      </c>
      <c r="E141" s="20" t="s">
        <v>319</v>
      </c>
      <c r="H141" s="8" t="s">
        <v>294</v>
      </c>
    </row>
    <row r="142" spans="1:8" hidden="1" x14ac:dyDescent="0.2">
      <c r="B142" s="20" t="s">
        <v>456</v>
      </c>
      <c r="E142" s="20" t="s">
        <v>320</v>
      </c>
      <c r="H142" s="20" t="s">
        <v>409</v>
      </c>
    </row>
    <row r="143" spans="1:8" hidden="1" x14ac:dyDescent="0.2">
      <c r="B143" s="20" t="s">
        <v>457</v>
      </c>
      <c r="E143" s="20" t="s">
        <v>337</v>
      </c>
      <c r="H143" s="20" t="s">
        <v>295</v>
      </c>
    </row>
    <row r="144" spans="1:8" hidden="1" x14ac:dyDescent="0.2">
      <c r="B144" s="20" t="s">
        <v>317</v>
      </c>
      <c r="E144" s="20" t="s">
        <v>336</v>
      </c>
      <c r="H144" s="20" t="s">
        <v>296</v>
      </c>
    </row>
    <row r="145" spans="2:8" hidden="1" x14ac:dyDescent="0.2">
      <c r="B145" s="20" t="s">
        <v>316</v>
      </c>
      <c r="E145" s="20" t="s">
        <v>331</v>
      </c>
      <c r="H145" s="20" t="s">
        <v>393</v>
      </c>
    </row>
    <row r="146" spans="2:8" hidden="1" x14ac:dyDescent="0.2">
      <c r="B146" s="20" t="s">
        <v>358</v>
      </c>
      <c r="E146" s="20" t="s">
        <v>347</v>
      </c>
      <c r="H146" s="20" t="s">
        <v>451</v>
      </c>
    </row>
    <row r="147" spans="2:8" hidden="1" x14ac:dyDescent="0.2">
      <c r="B147" s="20" t="s">
        <v>420</v>
      </c>
      <c r="E147" s="20" t="s">
        <v>349</v>
      </c>
    </row>
    <row r="148" spans="2:8" hidden="1" x14ac:dyDescent="0.2">
      <c r="B148" s="20" t="s">
        <v>360</v>
      </c>
      <c r="E148" s="20" t="s">
        <v>363</v>
      </c>
      <c r="H148" s="8" t="s">
        <v>65</v>
      </c>
    </row>
    <row r="149" spans="2:8" hidden="1" x14ac:dyDescent="0.2">
      <c r="B149" s="20" t="s">
        <v>359</v>
      </c>
      <c r="E149" s="20" t="s">
        <v>321</v>
      </c>
      <c r="H149" s="20" t="s">
        <v>308</v>
      </c>
    </row>
    <row r="150" spans="2:8" hidden="1" x14ac:dyDescent="0.2">
      <c r="B150" s="20" t="s">
        <v>357</v>
      </c>
      <c r="E150" s="20" t="s">
        <v>453</v>
      </c>
      <c r="H150" s="20" t="s">
        <v>307</v>
      </c>
    </row>
    <row r="151" spans="2:8" hidden="1" x14ac:dyDescent="0.2">
      <c r="B151" s="20" t="s">
        <v>424</v>
      </c>
      <c r="E151" s="20" t="s">
        <v>346</v>
      </c>
      <c r="H151" s="20" t="s">
        <v>303</v>
      </c>
    </row>
    <row r="152" spans="2:8" hidden="1" x14ac:dyDescent="0.2">
      <c r="B152" s="20" t="s">
        <v>421</v>
      </c>
      <c r="E152" s="20" t="s">
        <v>343</v>
      </c>
      <c r="H152" s="20" t="s">
        <v>305</v>
      </c>
    </row>
    <row r="153" spans="2:8" hidden="1" x14ac:dyDescent="0.2">
      <c r="B153" s="20" t="s">
        <v>422</v>
      </c>
      <c r="E153" s="20" t="s">
        <v>327</v>
      </c>
      <c r="H153" s="20" t="s">
        <v>304</v>
      </c>
    </row>
    <row r="154" spans="2:8" hidden="1" x14ac:dyDescent="0.2">
      <c r="B154" s="20" t="s">
        <v>423</v>
      </c>
      <c r="E154" s="20" t="s">
        <v>324</v>
      </c>
      <c r="H154" s="20" t="s">
        <v>306</v>
      </c>
    </row>
    <row r="155" spans="2:8" hidden="1" x14ac:dyDescent="0.2">
      <c r="B155" s="20" t="s">
        <v>458</v>
      </c>
      <c r="E155" s="20" t="s">
        <v>404</v>
      </c>
    </row>
    <row r="156" spans="2:8" hidden="1" x14ac:dyDescent="0.2">
      <c r="B156" s="20" t="s">
        <v>318</v>
      </c>
      <c r="E156" s="20" t="s">
        <v>338</v>
      </c>
    </row>
    <row r="157" spans="2:8" hidden="1" x14ac:dyDescent="0.2">
      <c r="E157" s="20" t="s">
        <v>332</v>
      </c>
    </row>
    <row r="158" spans="2:8" hidden="1" x14ac:dyDescent="0.2">
      <c r="E158" s="20" t="s">
        <v>362</v>
      </c>
    </row>
    <row r="159" spans="2:8" hidden="1" x14ac:dyDescent="0.2">
      <c r="E159" s="20" t="s">
        <v>454</v>
      </c>
    </row>
    <row r="160" spans="2:8" hidden="1" x14ac:dyDescent="0.2">
      <c r="E160" s="20" t="s">
        <v>328</v>
      </c>
    </row>
    <row r="161" spans="5:5" hidden="1" x14ac:dyDescent="0.2">
      <c r="E161" s="20" t="s">
        <v>333</v>
      </c>
    </row>
    <row r="162" spans="5:5" hidden="1" x14ac:dyDescent="0.2">
      <c r="E162" s="20" t="s">
        <v>344</v>
      </c>
    </row>
    <row r="163" spans="5:5" hidden="1" x14ac:dyDescent="0.2">
      <c r="E163" s="20" t="s">
        <v>455</v>
      </c>
    </row>
    <row r="164" spans="5:5" hidden="1" x14ac:dyDescent="0.2">
      <c r="E164" s="20" t="s">
        <v>401</v>
      </c>
    </row>
    <row r="165" spans="5:5" hidden="1" x14ac:dyDescent="0.2">
      <c r="E165" s="20" t="s">
        <v>356</v>
      </c>
    </row>
    <row r="166" spans="5:5" hidden="1" x14ac:dyDescent="0.2">
      <c r="E166" s="20" t="s">
        <v>353</v>
      </c>
    </row>
    <row r="167" spans="5:5" hidden="1" x14ac:dyDescent="0.2">
      <c r="E167" s="20" t="s">
        <v>339</v>
      </c>
    </row>
    <row r="168" spans="5:5" hidden="1" x14ac:dyDescent="0.2">
      <c r="E168" s="20" t="s">
        <v>345</v>
      </c>
    </row>
    <row r="169" spans="5:5" hidden="1" x14ac:dyDescent="0.2">
      <c r="E169" s="20" t="s">
        <v>425</v>
      </c>
    </row>
    <row r="170" spans="5:5" hidden="1" x14ac:dyDescent="0.2">
      <c r="E170" s="20" t="s">
        <v>348</v>
      </c>
    </row>
    <row r="171" spans="5:5" hidden="1" x14ac:dyDescent="0.2">
      <c r="E171" s="20" t="s">
        <v>342</v>
      </c>
    </row>
    <row r="172" spans="5:5" hidden="1" x14ac:dyDescent="0.2">
      <c r="E172" s="20" t="s">
        <v>329</v>
      </c>
    </row>
    <row r="173" spans="5:5" hidden="1" x14ac:dyDescent="0.2">
      <c r="E173" s="20" t="s">
        <v>325</v>
      </c>
    </row>
    <row r="174" spans="5:5" hidden="1" x14ac:dyDescent="0.2">
      <c r="E174" s="20" t="s">
        <v>330</v>
      </c>
    </row>
    <row r="175" spans="5:5" hidden="1" x14ac:dyDescent="0.2">
      <c r="E175" s="20" t="s">
        <v>326</v>
      </c>
    </row>
    <row r="176" spans="5:5" hidden="1" x14ac:dyDescent="0.2">
      <c r="E176" s="20" t="s">
        <v>334</v>
      </c>
    </row>
    <row r="177" spans="5:5" hidden="1" x14ac:dyDescent="0.2">
      <c r="E177" s="20" t="s">
        <v>350</v>
      </c>
    </row>
    <row r="178" spans="5:5" hidden="1" x14ac:dyDescent="0.2">
      <c r="E178" s="20" t="s">
        <v>354</v>
      </c>
    </row>
    <row r="179" spans="5:5" hidden="1" x14ac:dyDescent="0.2">
      <c r="E179" s="20" t="s">
        <v>351</v>
      </c>
    </row>
    <row r="180" spans="5:5" hidden="1" x14ac:dyDescent="0.2">
      <c r="E180" s="20" t="s">
        <v>352</v>
      </c>
    </row>
    <row r="181" spans="5:5" hidden="1" x14ac:dyDescent="0.2">
      <c r="E181" s="20" t="s">
        <v>322</v>
      </c>
    </row>
    <row r="182" spans="5:5" hidden="1" x14ac:dyDescent="0.2">
      <c r="E182" s="20" t="s">
        <v>335</v>
      </c>
    </row>
    <row r="183" spans="5:5" hidden="1" x14ac:dyDescent="0.2">
      <c r="E183" s="20" t="s">
        <v>323</v>
      </c>
    </row>
    <row r="184" spans="5:5" hidden="1" x14ac:dyDescent="0.2">
      <c r="E184" s="20" t="s">
        <v>315</v>
      </c>
    </row>
    <row r="185" spans="5:5" hidden="1" x14ac:dyDescent="0.2">
      <c r="E185" s="20" t="s">
        <v>255</v>
      </c>
    </row>
    <row r="186" spans="5:5" hidden="1" x14ac:dyDescent="0.2">
      <c r="E186" s="20" t="s">
        <v>341</v>
      </c>
    </row>
    <row r="187" spans="5:5" hidden="1" x14ac:dyDescent="0.2">
      <c r="E187" s="20" t="s">
        <v>340</v>
      </c>
    </row>
    <row r="188" spans="5:5" hidden="1" x14ac:dyDescent="0.2">
      <c r="E188" s="20" t="s">
        <v>364</v>
      </c>
    </row>
    <row r="189" spans="5:5" hidden="1" x14ac:dyDescent="0.2">
      <c r="E189" s="20" t="s">
        <v>355</v>
      </c>
    </row>
  </sheetData>
  <sheetProtection password="A2DC" sheet="1" objects="1" scenarios="1" selectLockedCells="1"/>
  <mergeCells count="48">
    <mergeCell ref="F2:I2"/>
    <mergeCell ref="I6:J6"/>
    <mergeCell ref="E8:G8"/>
    <mergeCell ref="B122:C122"/>
    <mergeCell ref="H21:J21"/>
    <mergeCell ref="B34:C34"/>
    <mergeCell ref="E34:F34"/>
    <mergeCell ref="B36:C36"/>
    <mergeCell ref="E36:F36"/>
    <mergeCell ref="A26:B27"/>
    <mergeCell ref="C43:E43"/>
    <mergeCell ref="C4:E4"/>
    <mergeCell ref="F5:G5"/>
    <mergeCell ref="A8:C8"/>
    <mergeCell ref="C5:D5"/>
    <mergeCell ref="A109:J109"/>
    <mergeCell ref="C6:D6"/>
    <mergeCell ref="F6:G6"/>
    <mergeCell ref="I62:J62"/>
    <mergeCell ref="A31:J31"/>
    <mergeCell ref="A60:J60"/>
    <mergeCell ref="A11:J11"/>
    <mergeCell ref="A19:J19"/>
    <mergeCell ref="A39:E39"/>
    <mergeCell ref="F39:J39"/>
    <mergeCell ref="C21:E21"/>
    <mergeCell ref="H34:I34"/>
    <mergeCell ref="H36:I36"/>
    <mergeCell ref="I23:J23"/>
    <mergeCell ref="C26:J28"/>
    <mergeCell ref="C45:D45"/>
    <mergeCell ref="C41:E41"/>
    <mergeCell ref="G41:J41"/>
    <mergeCell ref="M69:T69"/>
    <mergeCell ref="A54:J56"/>
    <mergeCell ref="H49:I49"/>
    <mergeCell ref="H48:I48"/>
    <mergeCell ref="C42:E42"/>
    <mergeCell ref="G42:J42"/>
    <mergeCell ref="A69:J69"/>
    <mergeCell ref="M97:T101"/>
    <mergeCell ref="M96:T96"/>
    <mergeCell ref="F87:F90"/>
    <mergeCell ref="G87:G90"/>
    <mergeCell ref="E87:E90"/>
    <mergeCell ref="E95:E98"/>
    <mergeCell ref="F95:F98"/>
    <mergeCell ref="G95:G98"/>
  </mergeCells>
  <dataValidations count="9">
    <dataValidation type="list" allowBlank="1" showInputMessage="1" showErrorMessage="1" sqref="F99:G105 I111 F111 E52 C49 C111 G65 D102 F91:G92 F93 J107 I99:I101 I96">
      <formula1>$A$126:$A$127</formula1>
    </dataValidation>
    <dataValidation type="list" allowBlank="1" showInputMessage="1" showErrorMessage="1" sqref="H21:J21">
      <formula1>$B$123:$B$138</formula1>
    </dataValidation>
    <dataValidation type="list" allowBlank="1" showInputMessage="1" showErrorMessage="1" sqref="I23:J23">
      <formula1>$E$133:$E$136</formula1>
    </dataValidation>
    <dataValidation type="list" allowBlank="1" showInputMessage="1" showErrorMessage="1" sqref="C103:C104">
      <formula1>$H$142:$H$145</formula1>
    </dataValidation>
    <dataValidation type="list" allowBlank="1" showInputMessage="1" showErrorMessage="1" sqref="H147">
      <formula1>$H$142:$H$146</formula1>
    </dataValidation>
    <dataValidation type="list" allowBlank="1" showInputMessage="1" showErrorMessage="1" sqref="J2">
      <formula1>$A$136:$A$138</formula1>
    </dataValidation>
    <dataValidation type="list" allowBlank="1" showInputMessage="1" showErrorMessage="1" sqref="C21:E21">
      <formula1>$E$122:$E$130</formula1>
    </dataValidation>
    <dataValidation type="list" allowBlank="1" showInputMessage="1" showErrorMessage="1" sqref="F6:G6">
      <formula1>$B$141:$B$158</formula1>
    </dataValidation>
    <dataValidation type="list" allowBlank="1" showInputMessage="1" showErrorMessage="1" sqref="I6:J6">
      <formula1>$E$139:$E$189</formula1>
    </dataValidation>
  </dataValidations>
  <pageMargins left="0.25" right="0.25" top="0.25" bottom="0.25" header="0.3" footer="0.25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3" tint="0.39997558519241921"/>
  </sheetPr>
  <dimension ref="A1:AO122"/>
  <sheetViews>
    <sheetView showGridLines="0" topLeftCell="A79" zoomScale="115" zoomScaleNormal="115" workbookViewId="0">
      <selection activeCell="U4" sqref="U4"/>
    </sheetView>
  </sheetViews>
  <sheetFormatPr defaultRowHeight="12.75" x14ac:dyDescent="0.2"/>
  <cols>
    <col min="1" max="1" width="3.28515625" customWidth="1"/>
    <col min="2" max="8" width="3.7109375" customWidth="1"/>
    <col min="9" max="9" width="4.5703125" customWidth="1"/>
    <col min="10" max="30" width="3.7109375" customWidth="1"/>
    <col min="32" max="32" width="10.28515625" bestFit="1" customWidth="1"/>
    <col min="33" max="33" width="9.85546875" customWidth="1"/>
  </cols>
  <sheetData>
    <row r="1" spans="1:41" s="100" customFormat="1" x14ac:dyDescent="0.2">
      <c r="A1" s="99" t="s">
        <v>185</v>
      </c>
      <c r="O1" s="101" t="s">
        <v>184</v>
      </c>
    </row>
    <row r="2" spans="1:41" ht="15" x14ac:dyDescent="0.25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601" t="s">
        <v>0</v>
      </c>
      <c r="M2" s="601"/>
      <c r="N2" s="601"/>
      <c r="O2" s="601"/>
      <c r="P2" s="601"/>
      <c r="Q2" s="78"/>
      <c r="R2" s="78"/>
      <c r="S2" s="78"/>
      <c r="T2" s="78"/>
      <c r="U2" s="602" t="str">
        <f>IF(infosheet!J2="","",infosheet!J2)</f>
        <v/>
      </c>
      <c r="V2" s="602"/>
      <c r="W2" s="602"/>
      <c r="X2" s="602"/>
      <c r="Y2" s="602"/>
      <c r="Z2" s="602"/>
      <c r="AA2" s="602"/>
      <c r="AE2" s="87"/>
    </row>
    <row r="3" spans="1:41" ht="13.9" customHeight="1" x14ac:dyDescent="0.25">
      <c r="A3" s="117"/>
      <c r="B3" s="284"/>
      <c r="C3" s="117"/>
      <c r="D3" s="117"/>
      <c r="E3" s="117"/>
      <c r="F3" s="117"/>
      <c r="G3" s="117"/>
      <c r="H3" s="78" t="s">
        <v>1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602"/>
      <c r="V3" s="602"/>
      <c r="W3" s="602"/>
      <c r="X3" s="602"/>
      <c r="Y3" s="602"/>
      <c r="Z3" s="602"/>
      <c r="AA3" s="602"/>
    </row>
    <row r="4" spans="1:4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W4" s="332"/>
    </row>
    <row r="5" spans="1:41" ht="14.25" x14ac:dyDescent="0.2">
      <c r="A5" s="3" t="s">
        <v>176</v>
      </c>
      <c r="B5" s="1"/>
      <c r="C5" s="534" t="str">
        <f>CONCATENATE(infosheet!C6, " -   ",infosheet!F6, " - ",infosheet!I6)</f>
        <v xml:space="preserve">Houston Police -    - </v>
      </c>
      <c r="D5" s="534"/>
      <c r="E5" s="534"/>
      <c r="F5" s="534"/>
      <c r="G5" s="534"/>
      <c r="H5" s="534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538"/>
      <c r="W5" s="538"/>
      <c r="X5" s="538"/>
      <c r="Y5" s="538"/>
      <c r="Z5" s="538"/>
      <c r="AA5" s="538"/>
    </row>
    <row r="6" spans="1:41" ht="13.15" customHeight="1" x14ac:dyDescent="0.2">
      <c r="A6" s="1"/>
      <c r="B6" s="1"/>
      <c r="C6" s="535"/>
      <c r="D6" s="535"/>
      <c r="E6" s="535"/>
      <c r="F6" s="535"/>
      <c r="G6" s="1"/>
      <c r="H6" s="1"/>
      <c r="I6" s="222" t="s">
        <v>373</v>
      </c>
      <c r="M6" s="107"/>
      <c r="O6" s="152"/>
      <c r="P6" s="152"/>
      <c r="Q6" s="152"/>
      <c r="R6" s="152"/>
      <c r="S6" s="152"/>
      <c r="T6" s="152"/>
      <c r="U6" s="108"/>
    </row>
    <row r="7" spans="1:41" x14ac:dyDescent="0.2">
      <c r="A7" s="1"/>
      <c r="B7" s="1"/>
      <c r="C7" s="1"/>
      <c r="D7" s="1"/>
      <c r="E7" s="1"/>
      <c r="F7" s="1"/>
      <c r="G7" s="1"/>
      <c r="H7" s="1"/>
      <c r="I7" s="1"/>
      <c r="J7" s="1"/>
      <c r="O7" s="1"/>
      <c r="P7" s="1"/>
      <c r="S7" s="1"/>
      <c r="T7" s="1"/>
      <c r="U7" s="1"/>
      <c r="V7" s="1"/>
      <c r="W7" s="1"/>
      <c r="X7" s="1"/>
      <c r="Y7" s="1"/>
      <c r="Z7" s="1"/>
      <c r="AA7" s="1"/>
    </row>
    <row r="8" spans="1:41" ht="14.25" x14ac:dyDescent="0.2">
      <c r="A8" s="2">
        <v>1</v>
      </c>
      <c r="B8" s="551" t="str">
        <f>CONCATENATE(infosheet!C4,"   -   ",infosheet!G4)</f>
        <v xml:space="preserve">   -   </v>
      </c>
      <c r="C8" s="551"/>
      <c r="D8" s="551"/>
      <c r="E8" s="551"/>
      <c r="F8" s="551"/>
      <c r="G8" s="551"/>
      <c r="H8" s="551"/>
      <c r="I8" s="551"/>
      <c r="J8" s="551"/>
      <c r="L8" s="536" t="str">
        <f>IF(infosheet!C5="","",infosheet!C5)</f>
        <v/>
      </c>
      <c r="M8" s="536"/>
      <c r="N8" s="536"/>
      <c r="O8" s="536"/>
      <c r="Q8" s="547" t="str">
        <f>IF(infosheet!B62="","",infosheet!B62)</f>
        <v/>
      </c>
      <c r="R8" s="547"/>
      <c r="S8" s="548" t="str">
        <f>IF(infosheet!E62="","",infosheet!E62)</f>
        <v/>
      </c>
      <c r="T8" s="548"/>
      <c r="U8" s="548"/>
      <c r="V8" s="548"/>
      <c r="X8" s="534" t="str">
        <f>IF(infosheet!I62="", "", infosheet!I62)</f>
        <v/>
      </c>
      <c r="Y8" s="534"/>
      <c r="Z8" s="534"/>
      <c r="AA8" s="534"/>
    </row>
    <row r="9" spans="1:41" x14ac:dyDescent="0.2">
      <c r="A9" s="1"/>
      <c r="B9" s="539" t="s">
        <v>278</v>
      </c>
      <c r="C9" s="539"/>
      <c r="D9" s="539"/>
      <c r="E9" s="539"/>
      <c r="F9" s="539"/>
      <c r="G9" s="539"/>
      <c r="H9" s="539"/>
      <c r="I9" s="539"/>
      <c r="J9" s="114"/>
      <c r="L9" s="537" t="s">
        <v>253</v>
      </c>
      <c r="M9" s="537"/>
      <c r="N9" s="537"/>
      <c r="O9" s="537"/>
      <c r="Q9" s="253" t="s">
        <v>5</v>
      </c>
      <c r="R9" s="236"/>
      <c r="S9" s="549" t="s">
        <v>4</v>
      </c>
      <c r="T9" s="549"/>
      <c r="U9" s="549"/>
      <c r="V9" s="549"/>
      <c r="X9" s="544" t="s">
        <v>2</v>
      </c>
      <c r="Y9" s="544"/>
      <c r="Z9" s="544"/>
      <c r="AA9" s="544"/>
      <c r="AG9" s="77"/>
      <c r="AH9" s="77"/>
      <c r="AI9" s="77"/>
      <c r="AJ9" s="77"/>
      <c r="AK9" s="77"/>
      <c r="AL9" s="77"/>
      <c r="AM9" s="77"/>
      <c r="AN9" s="77"/>
    </row>
    <row r="10" spans="1:41" ht="13.15" customHeight="1" x14ac:dyDescent="0.2">
      <c r="A10" s="1"/>
      <c r="B10" s="114"/>
      <c r="C10" s="114"/>
      <c r="D10" s="114"/>
      <c r="E10" s="114"/>
      <c r="F10" s="114"/>
      <c r="G10" s="114"/>
      <c r="H10" s="114"/>
      <c r="I10" s="114"/>
      <c r="J10" s="114"/>
      <c r="K10" s="1"/>
      <c r="P10" s="113"/>
      <c r="R10" s="138"/>
      <c r="T10" s="138"/>
      <c r="U10" s="138"/>
      <c r="Y10" s="114"/>
      <c r="Z10" s="114"/>
      <c r="AG10" s="77"/>
      <c r="AH10" s="77"/>
      <c r="AI10" s="77"/>
      <c r="AJ10" s="77"/>
      <c r="AK10" s="77"/>
      <c r="AL10" s="77"/>
      <c r="AM10" s="77"/>
      <c r="AN10" s="77"/>
    </row>
    <row r="11" spans="1:41" ht="13.15" customHeight="1" x14ac:dyDescent="0.2">
      <c r="A11" s="211">
        <v>2</v>
      </c>
      <c r="B11" s="246" t="s">
        <v>383</v>
      </c>
      <c r="C11" s="214"/>
      <c r="D11" s="214"/>
      <c r="E11" s="214"/>
      <c r="F11" s="214"/>
      <c r="G11" s="214"/>
      <c r="H11" s="214"/>
      <c r="I11" s="214"/>
      <c r="J11" s="214"/>
      <c r="K11" s="1"/>
      <c r="P11" s="113"/>
      <c r="Q11" s="138"/>
      <c r="R11" s="138"/>
      <c r="T11" s="138"/>
      <c r="U11" s="138"/>
      <c r="V11" s="138"/>
      <c r="X11" s="214"/>
      <c r="Y11" s="214"/>
      <c r="Z11" s="214"/>
      <c r="AA11" s="214"/>
      <c r="AG11" s="77"/>
      <c r="AH11" s="77"/>
      <c r="AI11" s="77"/>
      <c r="AJ11" s="77"/>
      <c r="AK11" s="77"/>
      <c r="AL11" s="77"/>
      <c r="AM11" s="77"/>
      <c r="AN11" s="77"/>
    </row>
    <row r="12" spans="1:41" ht="10.15" customHeight="1" x14ac:dyDescent="0.25">
      <c r="A12" s="211"/>
      <c r="B12" s="247"/>
      <c r="C12" s="214"/>
      <c r="D12" s="214"/>
      <c r="E12" s="214"/>
      <c r="F12" s="214"/>
      <c r="G12" s="214"/>
      <c r="H12" s="214"/>
      <c r="I12" s="214"/>
      <c r="J12" s="214"/>
      <c r="K12" s="1"/>
      <c r="P12" s="113"/>
      <c r="Q12" s="138"/>
      <c r="R12" s="138"/>
      <c r="T12" s="138"/>
      <c r="U12" s="138"/>
      <c r="V12" s="138"/>
      <c r="X12" s="214"/>
      <c r="Y12" s="214"/>
      <c r="Z12" s="214"/>
      <c r="AA12" s="214"/>
      <c r="AG12" s="77"/>
      <c r="AH12" s="77"/>
      <c r="AI12" s="77"/>
      <c r="AJ12" s="77"/>
      <c r="AK12" s="77"/>
      <c r="AL12" s="77"/>
      <c r="AM12" s="77"/>
      <c r="AN12" s="77"/>
    </row>
    <row r="13" spans="1:41" ht="15" customHeight="1" x14ac:dyDescent="0.2">
      <c r="A13" s="2"/>
      <c r="C13" s="148" t="s">
        <v>8</v>
      </c>
      <c r="D13" s="1"/>
      <c r="E13" s="1"/>
      <c r="F13" s="1"/>
      <c r="G13" s="1"/>
      <c r="H13" s="1"/>
      <c r="I13" s="1"/>
      <c r="K13" s="552" t="str">
        <f>IF(infosheet!H21="","",infosheet!H21)</f>
        <v/>
      </c>
      <c r="L13" s="552"/>
      <c r="M13" s="552"/>
      <c r="N13" s="552"/>
      <c r="O13" s="552"/>
      <c r="P13" s="552"/>
      <c r="Q13" s="552"/>
      <c r="R13" s="552"/>
      <c r="S13" s="552"/>
      <c r="T13" s="552"/>
      <c r="AH13" s="77"/>
      <c r="AI13" s="77"/>
      <c r="AJ13" s="77"/>
      <c r="AK13" s="77"/>
      <c r="AL13" s="77"/>
      <c r="AM13" s="77"/>
      <c r="AN13" s="77"/>
      <c r="AO13" s="77"/>
    </row>
    <row r="14" spans="1:41" ht="15" customHeight="1" x14ac:dyDescent="0.2">
      <c r="A14" s="211"/>
      <c r="B14" s="9"/>
      <c r="C14" s="148" t="s">
        <v>9</v>
      </c>
      <c r="D14" s="1"/>
      <c r="E14" s="1"/>
      <c r="F14" s="115"/>
      <c r="G14" s="252" t="str">
        <f>IF(infosheet!G41="","",infosheet!G41)</f>
        <v/>
      </c>
      <c r="H14" s="4"/>
      <c r="I14" s="4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4"/>
      <c r="U14" s="248"/>
      <c r="V14" s="170"/>
      <c r="W14" s="137"/>
      <c r="X14" s="137"/>
      <c r="Y14" s="137"/>
      <c r="AH14" s="77"/>
      <c r="AI14" s="77"/>
      <c r="AJ14" s="77"/>
      <c r="AK14" s="77"/>
      <c r="AL14" s="77"/>
      <c r="AM14" s="77"/>
      <c r="AN14" s="77"/>
      <c r="AO14" s="77"/>
    </row>
    <row r="15" spans="1:41" ht="15" customHeight="1" x14ac:dyDescent="0.2">
      <c r="A15" s="211"/>
      <c r="C15" s="148" t="s">
        <v>254</v>
      </c>
      <c r="D15" s="1"/>
      <c r="F15" s="237"/>
      <c r="G15" s="250" t="str">
        <f>CONCATENATE(infosheet!G42,"      ",infosheet!G43,"  ",TEXT(infosheet!G44,"00000"))</f>
        <v xml:space="preserve">        00000</v>
      </c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  <c r="X15" s="249"/>
      <c r="Y15" s="249"/>
      <c r="Z15" s="237"/>
      <c r="AA15" s="237"/>
      <c r="AH15" s="77"/>
      <c r="AI15" s="77"/>
      <c r="AJ15" s="77"/>
      <c r="AK15" s="77"/>
      <c r="AL15" s="77"/>
      <c r="AM15" s="77"/>
      <c r="AN15" s="77"/>
      <c r="AO15" s="77"/>
    </row>
    <row r="16" spans="1:41" ht="15" customHeight="1" x14ac:dyDescent="0.2">
      <c r="A16" s="211"/>
      <c r="B16" s="9"/>
      <c r="C16" s="148" t="s">
        <v>175</v>
      </c>
      <c r="D16" s="1"/>
      <c r="E16" s="1"/>
      <c r="G16" s="546" t="str">
        <f>IF(infosheet!G45="","",infosheet!G45)</f>
        <v/>
      </c>
      <c r="H16" s="545"/>
      <c r="I16" s="545"/>
      <c r="J16" s="212" t="s">
        <v>10</v>
      </c>
      <c r="K16" s="545" t="str">
        <f>IF(infosheet!J45="","",infosheet!J45)</f>
        <v/>
      </c>
      <c r="L16" s="545"/>
      <c r="M16" s="545"/>
      <c r="N16" s="22"/>
      <c r="O16" s="221"/>
      <c r="P16" s="221"/>
      <c r="T16" s="5"/>
      <c r="U16" s="242" t="s">
        <v>292</v>
      </c>
      <c r="V16" s="272" t="str">
        <f>IF(infosheet!I111="","",infosheet!I111)</f>
        <v/>
      </c>
      <c r="W16" s="115"/>
      <c r="X16" s="115"/>
      <c r="Y16" s="115"/>
      <c r="Z16" s="115"/>
      <c r="AA16" s="115"/>
      <c r="AH16" s="77"/>
      <c r="AI16" s="77"/>
      <c r="AJ16" s="77"/>
      <c r="AK16" s="77"/>
      <c r="AL16" s="77"/>
      <c r="AM16" s="77"/>
      <c r="AN16" s="77"/>
      <c r="AO16" s="77"/>
    </row>
    <row r="17" spans="1:41" ht="14.25" x14ac:dyDescent="0.2">
      <c r="A17" s="211"/>
      <c r="B17" s="9"/>
      <c r="C17" s="148"/>
      <c r="D17" s="1"/>
      <c r="E17" s="1"/>
      <c r="F17" s="251"/>
      <c r="J17" s="251"/>
      <c r="K17" s="251"/>
      <c r="L17" s="251"/>
      <c r="M17" s="5"/>
      <c r="N17" s="22"/>
      <c r="O17" s="221"/>
      <c r="P17" s="221"/>
      <c r="Q17" s="115"/>
      <c r="S17" s="5"/>
      <c r="T17" s="5"/>
      <c r="U17" s="145"/>
      <c r="V17" s="223"/>
      <c r="W17" s="115"/>
      <c r="X17" s="115"/>
      <c r="Y17" s="115"/>
      <c r="Z17" s="115"/>
      <c r="AA17" s="115"/>
      <c r="AH17" s="77"/>
      <c r="AI17" s="77"/>
      <c r="AJ17" s="77"/>
      <c r="AK17" s="77"/>
      <c r="AL17" s="77"/>
      <c r="AM17" s="77"/>
      <c r="AN17" s="77"/>
      <c r="AO17" s="77"/>
    </row>
    <row r="18" spans="1:41" ht="14.25" x14ac:dyDescent="0.2">
      <c r="A18" s="211">
        <v>3</v>
      </c>
      <c r="B18" s="3" t="s">
        <v>384</v>
      </c>
      <c r="C18" s="148"/>
      <c r="D18" s="1"/>
      <c r="E18" s="1"/>
      <c r="F18" s="251"/>
      <c r="G18" s="251"/>
      <c r="H18" s="251"/>
      <c r="I18" s="214"/>
      <c r="J18" s="251"/>
      <c r="K18" s="251"/>
      <c r="L18" s="251"/>
      <c r="M18" s="5"/>
      <c r="N18" s="22"/>
      <c r="O18" s="221"/>
      <c r="P18" s="221"/>
      <c r="Q18" s="115"/>
      <c r="S18" s="5"/>
      <c r="T18" s="5"/>
      <c r="U18" s="145"/>
      <c r="V18" s="223"/>
      <c r="W18" s="115"/>
      <c r="X18" s="115"/>
      <c r="Y18" s="115"/>
      <c r="Z18" s="115"/>
      <c r="AA18" s="115"/>
      <c r="AH18" s="77"/>
      <c r="AI18" s="77"/>
      <c r="AJ18" s="77"/>
      <c r="AK18" s="77"/>
      <c r="AL18" s="77"/>
      <c r="AM18" s="77"/>
      <c r="AN18" s="77"/>
      <c r="AO18" s="77"/>
    </row>
    <row r="19" spans="1:41" ht="10.15" customHeight="1" x14ac:dyDescent="0.2">
      <c r="C19" s="106"/>
      <c r="D19" s="106"/>
      <c r="E19" s="106"/>
      <c r="N19" s="243"/>
      <c r="O19" s="243"/>
      <c r="T19" s="15"/>
      <c r="V19" s="245"/>
      <c r="W19" s="140"/>
      <c r="AH19" s="77"/>
      <c r="AI19" s="77"/>
      <c r="AJ19" s="77"/>
      <c r="AK19" s="77"/>
      <c r="AL19" s="77"/>
      <c r="AM19" s="77"/>
      <c r="AN19" s="77"/>
      <c r="AO19" s="77"/>
    </row>
    <row r="20" spans="1:41" ht="13.9" customHeight="1" x14ac:dyDescent="0.2">
      <c r="A20" s="1"/>
      <c r="B20" s="109"/>
      <c r="C20" s="148" t="s">
        <v>385</v>
      </c>
      <c r="D20" s="109"/>
      <c r="E20" s="109"/>
      <c r="H20" s="115"/>
      <c r="I20" s="255" t="str">
        <f>CONCATENATE(infosheet!C41, "        ",infosheet!C45)</f>
        <v xml:space="preserve">        </v>
      </c>
      <c r="J20" s="137"/>
      <c r="K20" s="137"/>
      <c r="L20" s="137"/>
      <c r="M20" s="137"/>
      <c r="N20" s="254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137"/>
    </row>
    <row r="21" spans="1:41" ht="15" customHeight="1" x14ac:dyDescent="0.2">
      <c r="A21" s="1"/>
      <c r="B21" s="9"/>
      <c r="C21" s="100" t="s">
        <v>251</v>
      </c>
      <c r="D21" s="213"/>
      <c r="E21" s="213"/>
      <c r="F21" s="235"/>
      <c r="G21" s="244" t="str">
        <f>CONCATENATE(infosheet!C42, "    ",infosheet!C43, "   ",TEXT(infosheet!C44,"00000"))</f>
        <v xml:space="preserve">       00000</v>
      </c>
      <c r="H21" s="234"/>
      <c r="I21" s="234"/>
      <c r="J21" s="234"/>
      <c r="K21" s="234"/>
      <c r="L21" s="234"/>
      <c r="M21" s="234"/>
      <c r="N21" s="254"/>
      <c r="O21" s="137"/>
      <c r="P21" s="137"/>
      <c r="Q21" s="254"/>
      <c r="R21" s="254"/>
      <c r="S21" s="137"/>
      <c r="T21" s="137"/>
      <c r="U21" s="137"/>
      <c r="V21" s="137"/>
      <c r="W21" s="137"/>
      <c r="X21" s="137"/>
      <c r="Y21" s="137"/>
      <c r="Z21" s="137"/>
      <c r="AA21" s="1"/>
    </row>
    <row r="22" spans="1:41" ht="15" customHeight="1" x14ac:dyDescent="0.2">
      <c r="A22" s="1"/>
      <c r="B22" s="213"/>
      <c r="C22" s="100" t="s">
        <v>154</v>
      </c>
      <c r="D22" s="213"/>
      <c r="E22" s="213"/>
      <c r="F22" s="213"/>
      <c r="G22" s="546" t="str">
        <f>IF(infosheet!C23="","",infosheet!C23)</f>
        <v/>
      </c>
      <c r="H22" s="546"/>
      <c r="I22" s="546"/>
      <c r="J22" s="15" t="s">
        <v>10</v>
      </c>
      <c r="K22" s="546" t="str">
        <f>IF(infosheet!F23="","",infosheet!F23)</f>
        <v/>
      </c>
      <c r="L22" s="546"/>
      <c r="M22" s="546"/>
      <c r="N22" s="256" t="s">
        <v>283</v>
      </c>
      <c r="P22" s="213"/>
      <c r="Q22" s="213"/>
      <c r="R22" s="603" t="str">
        <f>IF(G22="","",((infosheet!F23-infosheet!C23)+1))</f>
        <v/>
      </c>
      <c r="S22" s="603"/>
      <c r="T22" s="213"/>
      <c r="U22" s="213"/>
      <c r="V22" s="213"/>
      <c r="W22" s="213"/>
      <c r="X22" s="242" t="s">
        <v>386</v>
      </c>
      <c r="Y22" s="606" t="str">
        <f>IF(infosheet!I23="Accumulative Overtime-AOT","AOT",IF(infosheet!I23="City Business-CB","CB",IF(infosheet!I23="Personal Hours-PHRS","PHRS",IF(infosheet!I23="Personal Time Off-PTO","PTO"," "))))</f>
        <v xml:space="preserve"> </v>
      </c>
      <c r="Z22" s="606"/>
      <c r="AA22" s="1"/>
    </row>
    <row r="23" spans="1:41" ht="15.6" customHeight="1" x14ac:dyDescent="0.2">
      <c r="A23" s="2"/>
      <c r="C23" s="321" t="str">
        <f>IF(infosheet!C49="yes",CONCATENATE("* Sharing hotel room with ",infosheet!H49, " - ",infosheet!J49),"")</f>
        <v/>
      </c>
      <c r="F23" s="237"/>
      <c r="G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V23" s="237"/>
      <c r="W23" s="237"/>
      <c r="X23" s="237"/>
      <c r="Y23" s="237"/>
      <c r="Z23" s="237"/>
    </row>
    <row r="24" spans="1:41" ht="14.25" x14ac:dyDescent="0.2">
      <c r="A24" s="211"/>
      <c r="C24" s="1"/>
      <c r="F24" s="237"/>
      <c r="G24" s="237"/>
      <c r="H24" s="237"/>
      <c r="I24" s="237"/>
      <c r="J24" s="237"/>
      <c r="K24" s="237"/>
      <c r="L24" s="237"/>
      <c r="M24" s="237"/>
      <c r="N24" s="237"/>
      <c r="O24" s="237"/>
      <c r="P24" s="237"/>
      <c r="Q24" s="237"/>
      <c r="R24" s="237"/>
      <c r="S24" s="237"/>
      <c r="T24" s="237"/>
      <c r="V24" s="237"/>
      <c r="W24" s="237"/>
      <c r="X24" s="237"/>
      <c r="Y24" s="237"/>
      <c r="Z24" s="237"/>
    </row>
    <row r="25" spans="1:41" x14ac:dyDescent="0.2">
      <c r="A25" s="2">
        <v>4</v>
      </c>
      <c r="B25" s="222" t="s">
        <v>11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41" ht="10.15" customHeight="1" x14ac:dyDescent="0.2">
      <c r="A26" s="1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1"/>
    </row>
    <row r="27" spans="1:41" x14ac:dyDescent="0.2">
      <c r="A27" s="1"/>
      <c r="B27" s="257"/>
      <c r="C27" s="604" t="str">
        <f>IF(infosheet!C26="","",infosheet!C26)</f>
        <v/>
      </c>
      <c r="D27" s="604"/>
      <c r="E27" s="604"/>
      <c r="F27" s="604"/>
      <c r="G27" s="604"/>
      <c r="H27" s="604"/>
      <c r="I27" s="604"/>
      <c r="J27" s="604"/>
      <c r="K27" s="604"/>
      <c r="L27" s="604"/>
      <c r="M27" s="604"/>
      <c r="N27" s="604"/>
      <c r="O27" s="604"/>
      <c r="P27" s="604"/>
      <c r="Q27" s="604"/>
      <c r="R27" s="604"/>
      <c r="S27" s="604"/>
      <c r="T27" s="604"/>
      <c r="U27" s="604"/>
      <c r="V27" s="604"/>
      <c r="W27" s="604"/>
      <c r="X27" s="604"/>
      <c r="Y27" s="604"/>
      <c r="Z27" s="604"/>
      <c r="AA27" s="1"/>
    </row>
    <row r="28" spans="1:41" x14ac:dyDescent="0.2">
      <c r="A28" s="1"/>
      <c r="B28" s="257"/>
      <c r="C28" s="604"/>
      <c r="D28" s="604"/>
      <c r="E28" s="604"/>
      <c r="F28" s="604"/>
      <c r="G28" s="604"/>
      <c r="H28" s="604"/>
      <c r="I28" s="604"/>
      <c r="J28" s="604"/>
      <c r="K28" s="604"/>
      <c r="L28" s="604"/>
      <c r="M28" s="604"/>
      <c r="N28" s="604"/>
      <c r="O28" s="604"/>
      <c r="P28" s="604"/>
      <c r="Q28" s="604"/>
      <c r="R28" s="604"/>
      <c r="S28" s="604"/>
      <c r="T28" s="604"/>
      <c r="U28" s="604"/>
      <c r="V28" s="604"/>
      <c r="W28" s="604"/>
      <c r="X28" s="604"/>
      <c r="Y28" s="604"/>
      <c r="Z28" s="604"/>
      <c r="AA28" s="1"/>
    </row>
    <row r="29" spans="1:41" x14ac:dyDescent="0.2">
      <c r="A29" s="1"/>
      <c r="B29" s="76"/>
      <c r="C29" s="604"/>
      <c r="D29" s="604"/>
      <c r="E29" s="604"/>
      <c r="F29" s="604"/>
      <c r="G29" s="604"/>
      <c r="H29" s="604"/>
      <c r="I29" s="604"/>
      <c r="J29" s="604"/>
      <c r="K29" s="604"/>
      <c r="L29" s="604"/>
      <c r="M29" s="604"/>
      <c r="N29" s="604"/>
      <c r="O29" s="604"/>
      <c r="P29" s="604"/>
      <c r="Q29" s="604"/>
      <c r="R29" s="604"/>
      <c r="S29" s="604"/>
      <c r="T29" s="604"/>
      <c r="U29" s="604"/>
      <c r="V29" s="604"/>
      <c r="W29" s="604"/>
      <c r="X29" s="604"/>
      <c r="Y29" s="604"/>
      <c r="Z29" s="604"/>
      <c r="AA29" s="74"/>
    </row>
    <row r="30" spans="1:41" x14ac:dyDescent="0.2">
      <c r="A30" s="2">
        <v>5</v>
      </c>
      <c r="B30" s="3" t="s">
        <v>12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41" ht="10.15" customHeight="1" x14ac:dyDescent="0.2">
      <c r="A31" s="21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41" ht="15" customHeight="1" x14ac:dyDescent="0.2">
      <c r="A32" s="1"/>
      <c r="C32" s="605" t="str">
        <f>CONCATENATE(infosheet!B34,"  ",infosheet!D34,"          ",infosheet!E34,"  ",infosheet!G34,"          ",infosheet!H34,"  ",infosheet!J34,"          ",infosheet!B36,"  ",infosheet!D36,"          ",infosheet!E36," ",infosheet!G36,"          ",infosheet!H36," ",infosheet!J36)</f>
        <v xml:space="preserve">                                                            </v>
      </c>
      <c r="D32" s="605"/>
      <c r="E32" s="605"/>
      <c r="F32" s="605"/>
      <c r="G32" s="605"/>
      <c r="H32" s="605"/>
      <c r="I32" s="605"/>
      <c r="J32" s="605"/>
      <c r="K32" s="605"/>
      <c r="L32" s="605"/>
      <c r="M32" s="605"/>
      <c r="N32" s="605"/>
      <c r="O32" s="605"/>
      <c r="P32" s="605"/>
      <c r="Q32" s="605"/>
      <c r="R32" s="605"/>
      <c r="S32" s="605"/>
      <c r="T32" s="605"/>
      <c r="U32" s="605"/>
      <c r="V32" s="605"/>
      <c r="W32" s="605"/>
      <c r="X32" s="605"/>
      <c r="Y32" s="605"/>
      <c r="Z32" s="605"/>
      <c r="AA32" s="1"/>
    </row>
    <row r="33" spans="1:32" ht="15" customHeight="1" x14ac:dyDescent="0.2">
      <c r="A33" s="1"/>
      <c r="B33" s="258"/>
      <c r="C33" s="605"/>
      <c r="D33" s="605"/>
      <c r="E33" s="605"/>
      <c r="F33" s="605"/>
      <c r="G33" s="605"/>
      <c r="H33" s="605"/>
      <c r="I33" s="605"/>
      <c r="J33" s="605"/>
      <c r="K33" s="605"/>
      <c r="L33" s="605"/>
      <c r="M33" s="605"/>
      <c r="N33" s="605"/>
      <c r="O33" s="605"/>
      <c r="P33" s="605"/>
      <c r="Q33" s="605"/>
      <c r="R33" s="605"/>
      <c r="S33" s="605"/>
      <c r="T33" s="605"/>
      <c r="U33" s="605"/>
      <c r="V33" s="605"/>
      <c r="W33" s="605"/>
      <c r="X33" s="605"/>
      <c r="Y33" s="605"/>
      <c r="Z33" s="605"/>
      <c r="AA33" s="1"/>
    </row>
    <row r="34" spans="1:32" ht="10.15" customHeight="1" x14ac:dyDescent="0.2">
      <c r="A34" s="1"/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4"/>
      <c r="Z34" s="134"/>
      <c r="AA34" s="1"/>
    </row>
    <row r="35" spans="1:32" x14ac:dyDescent="0.2">
      <c r="A35" s="2">
        <v>6</v>
      </c>
      <c r="B35" s="3" t="s">
        <v>13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0"/>
      <c r="X35" s="607"/>
      <c r="Y35" s="607"/>
      <c r="Z35" s="607"/>
      <c r="AA35" s="1"/>
    </row>
    <row r="36" spans="1:32" ht="13.15" customHeight="1" x14ac:dyDescent="0.2">
      <c r="A36" s="1"/>
      <c r="C36" s="74" t="s">
        <v>310</v>
      </c>
      <c r="D36" s="74"/>
      <c r="E36" s="74"/>
      <c r="F36" s="260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335" t="str">
        <f>IF(infosheet!G91="YES",CONCATENATE("Funded by ", infosheet!F67),"")</f>
        <v/>
      </c>
      <c r="V36" s="238" t="s">
        <v>19</v>
      </c>
      <c r="W36" s="608">
        <f>SUM(infosheet!E91)</f>
        <v>0</v>
      </c>
      <c r="X36" s="608"/>
      <c r="Y36" s="608"/>
      <c r="Z36" s="608"/>
      <c r="AA36" s="1"/>
    </row>
    <row r="37" spans="1:32" ht="13.15" customHeight="1" x14ac:dyDescent="0.2">
      <c r="A37" s="1"/>
      <c r="C37" s="74" t="s">
        <v>311</v>
      </c>
      <c r="D37" s="74"/>
      <c r="E37" s="74"/>
      <c r="F37" s="74"/>
      <c r="H37" s="74" t="s">
        <v>312</v>
      </c>
      <c r="I37" s="74"/>
      <c r="J37" s="74"/>
      <c r="K37" s="74"/>
      <c r="L37" s="259"/>
      <c r="M37" s="232"/>
      <c r="N37" s="232"/>
      <c r="O37" s="232"/>
      <c r="P37" s="232"/>
      <c r="Q37" s="232"/>
      <c r="R37" s="232"/>
      <c r="S37" s="232"/>
      <c r="T37" s="232"/>
      <c r="U37" s="335" t="str">
        <f>IF(infosheet!G101="YES",CONCATENATE("Funded by ",infosheet!F67),"")</f>
        <v/>
      </c>
      <c r="V37" s="239" t="s">
        <v>19</v>
      </c>
      <c r="W37" s="550">
        <f>SUM(infosheet!E101)</f>
        <v>0</v>
      </c>
      <c r="X37" s="550"/>
      <c r="Y37" s="550"/>
      <c r="Z37" s="550"/>
      <c r="AA37" s="1"/>
    </row>
    <row r="38" spans="1:32" ht="13.15" customHeight="1" x14ac:dyDescent="0.2">
      <c r="A38" s="1"/>
      <c r="C38" s="74" t="s">
        <v>177</v>
      </c>
      <c r="D38" s="74"/>
      <c r="E38" s="74"/>
      <c r="F38" s="260"/>
      <c r="G38" s="228"/>
      <c r="H38" s="312" t="str">
        <f>IF(infosheet!J107="YES","Paid with P-Card"," ")</f>
        <v xml:space="preserve"> </v>
      </c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335" t="str">
        <f>IF(infosheet!G92="YES",CONCATENATE("Funded by ",infosheet!F67),"")</f>
        <v/>
      </c>
      <c r="V38" s="239" t="s">
        <v>19</v>
      </c>
      <c r="W38" s="550">
        <f>SUM(infosheet!E92)</f>
        <v>0</v>
      </c>
      <c r="X38" s="550"/>
      <c r="Y38" s="550"/>
      <c r="Z38" s="550"/>
      <c r="AA38" s="1"/>
      <c r="AF38" s="155"/>
    </row>
    <row r="39" spans="1:32" ht="13.15" customHeight="1" x14ac:dyDescent="0.2">
      <c r="A39" s="1"/>
      <c r="C39" s="74" t="s">
        <v>433</v>
      </c>
      <c r="D39" s="74"/>
      <c r="E39" s="74"/>
      <c r="F39" s="74"/>
      <c r="G39" s="74"/>
      <c r="H39" s="74"/>
      <c r="I39" s="74"/>
      <c r="J39" s="74"/>
      <c r="K39" s="74"/>
      <c r="L39" s="74"/>
      <c r="M39" s="333" t="s">
        <v>429</v>
      </c>
      <c r="N39" s="610">
        <f>infosheet!E46</f>
        <v>0</v>
      </c>
      <c r="O39" s="610"/>
      <c r="P39" s="610"/>
      <c r="Q39" s="351"/>
      <c r="R39" s="351"/>
      <c r="S39" s="327"/>
      <c r="T39" s="327"/>
      <c r="U39" s="335" t="str">
        <f>IF(infosheet!G99="YES",CONCATENATE("Funded by ",infosheet!F67),"")</f>
        <v/>
      </c>
      <c r="V39" s="239" t="s">
        <v>19</v>
      </c>
      <c r="W39" s="550">
        <f>SUM(infosheet!E99)</f>
        <v>0</v>
      </c>
      <c r="X39" s="550"/>
      <c r="Y39" s="550"/>
      <c r="Z39" s="550"/>
      <c r="AA39" s="1"/>
    </row>
    <row r="40" spans="1:32" ht="13.15" customHeight="1" x14ac:dyDescent="0.2">
      <c r="A40" s="1"/>
      <c r="C40" s="74" t="s">
        <v>313</v>
      </c>
      <c r="D40" s="74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335" t="str">
        <f>IF(infosheet!G100="YES",CONCATENATE("Funded by ",infosheet!F67),"")</f>
        <v/>
      </c>
      <c r="V40" s="239" t="s">
        <v>19</v>
      </c>
      <c r="W40" s="550">
        <f>SUM(infosheet!E100)</f>
        <v>0</v>
      </c>
      <c r="X40" s="550"/>
      <c r="Y40" s="550"/>
      <c r="Z40" s="550"/>
      <c r="AA40" s="1"/>
    </row>
    <row r="41" spans="1:32" ht="13.15" customHeight="1" x14ac:dyDescent="0.2">
      <c r="A41" s="1"/>
      <c r="C41" s="1" t="s">
        <v>15</v>
      </c>
      <c r="D41" s="5"/>
      <c r="E41" s="233"/>
      <c r="F41" s="334" t="str">
        <f>IF(infosheet!D102="","",infosheet!D102)</f>
        <v/>
      </c>
      <c r="G41" s="233"/>
      <c r="H41" s="233"/>
      <c r="I41" s="233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335" t="str">
        <f>IF(infosheet!G102="YES",CONCATENATE("Funded by ",infosheet!F67),"")</f>
        <v/>
      </c>
      <c r="V41" s="240" t="s">
        <v>19</v>
      </c>
      <c r="W41" s="550">
        <f>SUM(infosheet!E102)</f>
        <v>0</v>
      </c>
      <c r="X41" s="550"/>
      <c r="Y41" s="550"/>
      <c r="Z41" s="550"/>
      <c r="AA41" s="1"/>
    </row>
    <row r="42" spans="1:32" ht="13.15" customHeight="1" x14ac:dyDescent="0.2">
      <c r="A42" s="1"/>
      <c r="C42" s="1" t="s">
        <v>16</v>
      </c>
      <c r="E42" s="261" t="str">
        <f>IF(infosheet!G103="YES",infosheet!C103,"")</f>
        <v/>
      </c>
      <c r="F42" s="262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405" t="str">
        <f>IF(infosheet!G103="YES",CONCATENATE("Funded by ",infosheet!F67),"")</f>
        <v/>
      </c>
      <c r="V42" s="240" t="s">
        <v>19</v>
      </c>
      <c r="W42" s="550">
        <f>SUM(infosheet!E103)</f>
        <v>0</v>
      </c>
      <c r="X42" s="550"/>
      <c r="Y42" s="550"/>
      <c r="Z42" s="550"/>
      <c r="AA42" s="1"/>
    </row>
    <row r="43" spans="1:32" ht="13.15" customHeight="1" x14ac:dyDescent="0.2">
      <c r="A43" s="1"/>
      <c r="C43" s="1" t="s">
        <v>16</v>
      </c>
      <c r="E43" s="241" t="str">
        <f>IF(infosheet!G104="YES",infosheet!C104,"")</f>
        <v/>
      </c>
      <c r="F43" s="231"/>
      <c r="G43" s="231"/>
      <c r="H43" s="231"/>
      <c r="I43" s="231"/>
      <c r="J43" s="231"/>
      <c r="K43" s="231"/>
      <c r="L43" s="231"/>
      <c r="M43" s="231"/>
      <c r="N43" s="231"/>
      <c r="O43" s="231"/>
      <c r="P43" s="231"/>
      <c r="Q43" s="231"/>
      <c r="R43" s="231"/>
      <c r="S43" s="231"/>
      <c r="T43" s="231"/>
      <c r="U43" s="405" t="str">
        <f>IF(infosheet!G104="YES",CONCATENATE("Funded by ",infosheet!F67),"")</f>
        <v/>
      </c>
      <c r="V43" s="240" t="s">
        <v>19</v>
      </c>
      <c r="W43" s="609">
        <f>SUM(infosheet!E104)</f>
        <v>0</v>
      </c>
      <c r="X43" s="609"/>
      <c r="Y43" s="609"/>
      <c r="Z43" s="609"/>
      <c r="AA43" s="1"/>
    </row>
    <row r="44" spans="1:32" ht="13.15" customHeight="1" thickBot="1" x14ac:dyDescent="0.25">
      <c r="A44" s="1"/>
      <c r="C44" s="1" t="s">
        <v>16</v>
      </c>
      <c r="E44" s="336" t="str">
        <f>IF(infosheet!G105="YES",infosheet!C105,"")</f>
        <v/>
      </c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406" t="str">
        <f>IF(infosheet!G105="YES",CONCATENATE("Funded by ",infosheet!F67),"")</f>
        <v/>
      </c>
      <c r="V44" s="240" t="s">
        <v>19</v>
      </c>
      <c r="W44" s="540">
        <f>SUM(infosheet!E105)</f>
        <v>0</v>
      </c>
      <c r="X44" s="540"/>
      <c r="Y44" s="540"/>
      <c r="Z44" s="540"/>
      <c r="AA44" s="1"/>
    </row>
    <row r="45" spans="1:32" ht="13.15" customHeight="1" thickTop="1" thickBot="1" x14ac:dyDescent="0.25">
      <c r="A45" s="1"/>
      <c r="B45" s="3" t="s">
        <v>17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S45" s="1"/>
      <c r="T45" s="1"/>
      <c r="V45" s="10" t="s">
        <v>19</v>
      </c>
      <c r="W45" s="541">
        <f>SUM(W36:Z44)</f>
        <v>0</v>
      </c>
      <c r="X45" s="542"/>
      <c r="Y45" s="542"/>
      <c r="Z45" s="543"/>
      <c r="AA45" s="1"/>
    </row>
    <row r="46" spans="1:32" ht="13.15" customHeight="1" thickTop="1" x14ac:dyDescent="0.2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T46" s="1"/>
      <c r="V46" s="1"/>
      <c r="W46" s="10"/>
      <c r="X46" s="146"/>
      <c r="Y46" s="146"/>
      <c r="Z46" s="311"/>
      <c r="AA46" s="1"/>
    </row>
    <row r="47" spans="1:32" x14ac:dyDescent="0.2">
      <c r="A47" s="1"/>
      <c r="B47" s="147" t="s">
        <v>289</v>
      </c>
      <c r="C47" s="148"/>
      <c r="D47" s="148"/>
      <c r="E47" s="148"/>
      <c r="F47" s="14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0"/>
      <c r="X47" s="146"/>
      <c r="Y47" s="146"/>
      <c r="Z47" s="146"/>
      <c r="AA47" s="1"/>
    </row>
    <row r="48" spans="1:32" x14ac:dyDescent="0.2">
      <c r="A48" s="1"/>
      <c r="B48" s="293"/>
      <c r="C48" s="306" t="s">
        <v>405</v>
      </c>
      <c r="D48" s="294"/>
      <c r="E48" s="294"/>
      <c r="F48" s="294"/>
      <c r="G48" s="295"/>
      <c r="H48" s="295"/>
      <c r="I48" s="294"/>
      <c r="J48" s="295"/>
      <c r="K48" s="295"/>
      <c r="L48" s="307" t="s">
        <v>397</v>
      </c>
      <c r="M48" s="295"/>
      <c r="N48" s="295"/>
      <c r="O48" s="295"/>
      <c r="P48" s="295"/>
      <c r="Q48" s="308" t="s">
        <v>380</v>
      </c>
      <c r="R48" s="295"/>
      <c r="S48" s="309" t="s">
        <v>381</v>
      </c>
      <c r="T48" s="295"/>
      <c r="U48" s="295"/>
      <c r="V48" s="295"/>
      <c r="W48" s="296"/>
      <c r="X48" s="295"/>
      <c r="Y48" s="295"/>
      <c r="Z48" s="297"/>
      <c r="AA48" s="1"/>
    </row>
    <row r="49" spans="1:40" x14ac:dyDescent="0.2">
      <c r="A49" s="1"/>
      <c r="B49" s="292"/>
      <c r="C49" s="600" t="str">
        <f>IF(infosheet!C21="","",infosheet!C21)</f>
        <v/>
      </c>
      <c r="D49" s="600"/>
      <c r="E49" s="600"/>
      <c r="F49" s="600"/>
      <c r="G49" s="600"/>
      <c r="H49" s="600"/>
      <c r="I49" s="298"/>
      <c r="J49" s="599" t="str">
        <f>IF(infosheet!C21="HPD Trip Vehicle","YES","NO")</f>
        <v>NO</v>
      </c>
      <c r="K49" s="599"/>
      <c r="L49" s="298"/>
      <c r="M49" s="298"/>
      <c r="N49" s="298"/>
      <c r="O49" s="599" t="str">
        <f>IF(infosheet!C111="","",infosheet!C111)</f>
        <v/>
      </c>
      <c r="P49" s="599"/>
      <c r="Q49" s="298"/>
      <c r="R49" s="298"/>
      <c r="S49" s="299"/>
      <c r="T49" s="298"/>
      <c r="U49" s="599" t="str">
        <f>IF(infosheet!F111="","",infosheet!F111)</f>
        <v/>
      </c>
      <c r="V49" s="599"/>
      <c r="W49" s="298"/>
      <c r="X49" s="298"/>
      <c r="Y49" s="298"/>
      <c r="Z49" s="300"/>
      <c r="AA49" s="1"/>
    </row>
    <row r="50" spans="1:40" ht="13.15" customHeight="1" x14ac:dyDescent="0.2">
      <c r="A50" s="1"/>
      <c r="B50" s="291"/>
      <c r="C50" s="301" t="s">
        <v>398</v>
      </c>
      <c r="D50" s="302"/>
      <c r="E50" s="302"/>
      <c r="F50" s="302"/>
      <c r="G50" s="302"/>
      <c r="H50" s="302"/>
      <c r="I50" s="302"/>
      <c r="J50" s="302"/>
      <c r="K50" s="302"/>
      <c r="L50" s="302"/>
      <c r="M50" s="302"/>
      <c r="N50" s="302"/>
      <c r="O50" s="302"/>
      <c r="P50" s="302"/>
      <c r="Q50" s="302"/>
      <c r="R50" s="302"/>
      <c r="S50" s="301" t="s">
        <v>293</v>
      </c>
      <c r="T50" s="302"/>
      <c r="U50" s="302"/>
      <c r="V50" s="302"/>
      <c r="W50" s="303"/>
      <c r="X50" s="304"/>
      <c r="Y50" s="304"/>
      <c r="Z50" s="305"/>
      <c r="AA50" s="1"/>
    </row>
    <row r="51" spans="1:40" x14ac:dyDescent="0.2">
      <c r="A51" s="1"/>
      <c r="C51" s="1"/>
      <c r="D51" s="1"/>
      <c r="E51" s="1"/>
      <c r="F51" s="1"/>
      <c r="H51" s="14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0"/>
      <c r="X51" s="146"/>
      <c r="Y51" s="146"/>
      <c r="Z51" s="146"/>
      <c r="AA51" s="1"/>
    </row>
    <row r="52" spans="1:40" ht="12.75" customHeight="1" x14ac:dyDescent="0.2">
      <c r="A52" s="2">
        <v>7</v>
      </c>
      <c r="B52" s="591" t="s">
        <v>403</v>
      </c>
      <c r="C52" s="592"/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3"/>
      <c r="Y52" s="227" t="s">
        <v>378</v>
      </c>
      <c r="Z52" s="224"/>
      <c r="AA52" s="1"/>
      <c r="AF52" s="149"/>
    </row>
    <row r="53" spans="1:40" ht="12" customHeight="1" x14ac:dyDescent="0.2">
      <c r="A53" s="1"/>
      <c r="B53" s="594" t="s">
        <v>402</v>
      </c>
      <c r="C53" s="595"/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95"/>
      <c r="R53" s="595"/>
      <c r="S53" s="285"/>
      <c r="T53" s="285"/>
      <c r="U53" s="285"/>
      <c r="V53" s="285"/>
      <c r="W53" s="285"/>
      <c r="X53" s="286" t="s">
        <v>399</v>
      </c>
      <c r="Y53" s="225"/>
      <c r="Z53" s="226"/>
      <c r="AA53" s="1"/>
      <c r="AF53" s="150"/>
    </row>
    <row r="54" spans="1:40" x14ac:dyDescent="0.2">
      <c r="A54" s="1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2"/>
      <c r="Y54" s="72"/>
      <c r="Z54" s="1"/>
      <c r="AA54" s="1"/>
    </row>
    <row r="55" spans="1:40" x14ac:dyDescent="0.2">
      <c r="A55" s="1"/>
      <c r="B55" s="4"/>
      <c r="C55" s="4"/>
      <c r="D55" s="4"/>
      <c r="E55" s="4"/>
      <c r="F55" s="4"/>
      <c r="G55" s="4"/>
      <c r="H55" s="4"/>
      <c r="I55" s="4"/>
      <c r="J55" s="4"/>
      <c r="K55" s="5"/>
      <c r="L55" s="530" t="str">
        <f>CONCATENATE(infosheet!E8,"  "&amp;TEXT(infosheet!I8,"mm/dd/yy"), " ")</f>
        <v xml:space="preserve">  01/00/00 </v>
      </c>
      <c r="M55" s="530"/>
      <c r="N55" s="530"/>
      <c r="O55" s="530"/>
      <c r="P55" s="530"/>
      <c r="Q55" s="530"/>
      <c r="R55" s="530"/>
      <c r="S55" s="530"/>
      <c r="T55" s="6"/>
      <c r="U55" s="119"/>
      <c r="V55" s="119"/>
      <c r="W55" s="4"/>
      <c r="X55" s="137"/>
      <c r="Y55" s="111"/>
      <c r="Z55" s="111"/>
      <c r="AA55" s="1"/>
    </row>
    <row r="56" spans="1:40" x14ac:dyDescent="0.2">
      <c r="A56" s="1"/>
      <c r="B56" s="116"/>
      <c r="C56" s="110" t="s">
        <v>20</v>
      </c>
      <c r="D56" s="116"/>
      <c r="E56" s="116"/>
      <c r="F56" s="116"/>
      <c r="G56" s="116"/>
      <c r="H56" s="120"/>
      <c r="I56" s="118" t="s">
        <v>21</v>
      </c>
      <c r="J56" s="1"/>
      <c r="K56" s="118"/>
      <c r="L56" s="118"/>
      <c r="M56" s="9" t="s">
        <v>249</v>
      </c>
      <c r="O56" s="118"/>
      <c r="P56" s="118"/>
      <c r="Q56" s="118" t="s">
        <v>21</v>
      </c>
      <c r="S56" s="118"/>
      <c r="T56" s="118"/>
      <c r="U56" s="151" t="s">
        <v>250</v>
      </c>
      <c r="V56" s="118"/>
      <c r="W56" s="1"/>
      <c r="X56" s="118"/>
      <c r="Y56" s="118" t="s">
        <v>21</v>
      </c>
      <c r="Z56" s="118"/>
      <c r="AA56" s="1"/>
      <c r="AE56" s="90"/>
      <c r="AG56" s="90"/>
      <c r="AH56" s="90"/>
      <c r="AI56" s="90"/>
      <c r="AJ56" s="90"/>
      <c r="AK56" s="90"/>
      <c r="AL56" s="90"/>
      <c r="AM56" s="90"/>
      <c r="AN56" s="90"/>
    </row>
    <row r="57" spans="1:4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40" x14ac:dyDescent="0.2">
      <c r="A58" s="1"/>
      <c r="B58" s="531"/>
      <c r="C58" s="531"/>
      <c r="D58" s="531"/>
      <c r="E58" s="531"/>
      <c r="F58" s="531"/>
      <c r="G58" s="531"/>
      <c r="H58" s="531"/>
      <c r="I58" s="531"/>
      <c r="J58" s="4"/>
      <c r="K58" s="4"/>
      <c r="L58" s="4"/>
      <c r="M58" s="5"/>
      <c r="N58" s="1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1"/>
    </row>
    <row r="59" spans="1:40" x14ac:dyDescent="0.2">
      <c r="A59" s="1"/>
      <c r="B59" s="532" t="s">
        <v>232</v>
      </c>
      <c r="C59" s="532"/>
      <c r="D59" s="532"/>
      <c r="E59" s="532"/>
      <c r="F59" s="532"/>
      <c r="G59" s="532"/>
      <c r="H59" s="532"/>
      <c r="I59" s="532"/>
      <c r="J59" s="1"/>
      <c r="K59" s="152" t="s">
        <v>21</v>
      </c>
      <c r="L59" s="152"/>
      <c r="M59" s="153"/>
      <c r="N59" s="1"/>
      <c r="O59" s="533" t="s">
        <v>233</v>
      </c>
      <c r="P59" s="533"/>
      <c r="Q59" s="533"/>
      <c r="R59" s="533"/>
      <c r="S59" s="533"/>
      <c r="T59" s="533"/>
      <c r="U59" s="533"/>
      <c r="V59" s="533"/>
      <c r="W59" s="1"/>
      <c r="X59" s="152" t="s">
        <v>21</v>
      </c>
      <c r="Y59" s="152"/>
      <c r="Z59" s="152"/>
      <c r="AA59" s="1"/>
    </row>
    <row r="60" spans="1:4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40" x14ac:dyDescent="0.2">
      <c r="A61" s="1"/>
      <c r="B61" s="531"/>
      <c r="C61" s="531"/>
      <c r="D61" s="531"/>
      <c r="E61" s="531"/>
      <c r="F61" s="531"/>
      <c r="G61" s="531"/>
      <c r="H61" s="531"/>
      <c r="I61" s="531"/>
      <c r="J61" s="4"/>
      <c r="K61" s="4"/>
      <c r="L61" s="4"/>
      <c r="M61" s="5"/>
      <c r="N61" s="1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1"/>
    </row>
    <row r="62" spans="1:40" x14ac:dyDescent="0.2">
      <c r="A62" s="1"/>
      <c r="B62" s="532" t="s">
        <v>230</v>
      </c>
      <c r="C62" s="532"/>
      <c r="D62" s="532"/>
      <c r="E62" s="532"/>
      <c r="F62" s="532"/>
      <c r="G62" s="532"/>
      <c r="H62" s="532"/>
      <c r="I62" s="532"/>
      <c r="J62" s="1"/>
      <c r="K62" s="152" t="s">
        <v>21</v>
      </c>
      <c r="L62" s="152"/>
      <c r="M62" s="153"/>
      <c r="N62" s="1"/>
      <c r="O62" s="533" t="s">
        <v>231</v>
      </c>
      <c r="P62" s="533"/>
      <c r="Q62" s="533"/>
      <c r="R62" s="533"/>
      <c r="S62" s="533"/>
      <c r="T62" s="533"/>
      <c r="U62" s="533"/>
      <c r="V62" s="533"/>
      <c r="W62" s="1"/>
      <c r="X62" s="152" t="s">
        <v>21</v>
      </c>
      <c r="Y62" s="152"/>
      <c r="Z62" s="152"/>
      <c r="AA62" s="1"/>
    </row>
    <row r="63" spans="1:40" x14ac:dyDescent="0.2">
      <c r="A63" s="1"/>
      <c r="B63" s="188"/>
      <c r="C63" s="188"/>
      <c r="D63" s="188"/>
      <c r="E63" s="188"/>
      <c r="F63" s="188"/>
      <c r="G63" s="188"/>
      <c r="H63" s="188"/>
      <c r="I63" s="188"/>
      <c r="J63" s="1"/>
      <c r="K63" s="189"/>
      <c r="L63" s="189"/>
      <c r="M63" s="189"/>
      <c r="N63" s="1"/>
      <c r="O63" s="189"/>
      <c r="P63" s="189"/>
      <c r="Q63" s="189"/>
      <c r="R63" s="189"/>
      <c r="S63" s="189"/>
      <c r="T63" s="189"/>
      <c r="U63" s="189"/>
      <c r="V63" s="189"/>
      <c r="W63" s="1"/>
      <c r="X63" s="189"/>
      <c r="Y63" s="189"/>
      <c r="Z63" s="189"/>
      <c r="AA63" s="1"/>
    </row>
    <row r="64" spans="1:40" x14ac:dyDescent="0.2">
      <c r="A64" s="555" t="s">
        <v>179</v>
      </c>
      <c r="B64" s="555"/>
      <c r="C64" s="555"/>
      <c r="D64" s="555"/>
      <c r="E64" s="555"/>
      <c r="F64" s="555"/>
      <c r="G64" s="555"/>
      <c r="H64" s="555"/>
      <c r="I64" s="555"/>
      <c r="J64" s="555"/>
      <c r="K64" s="555"/>
      <c r="L64" s="555"/>
      <c r="M64" s="555"/>
      <c r="N64" s="555"/>
      <c r="O64" s="555"/>
      <c r="P64" s="555"/>
      <c r="Q64" s="555"/>
      <c r="R64" s="555"/>
      <c r="S64" s="555"/>
      <c r="T64" s="555"/>
      <c r="U64" s="555"/>
      <c r="V64" s="555"/>
      <c r="W64" s="555"/>
      <c r="X64" s="555"/>
      <c r="Y64" s="555"/>
      <c r="Z64" s="555"/>
      <c r="AA64" s="555"/>
    </row>
    <row r="65" spans="1:27" ht="15" x14ac:dyDescent="0.2">
      <c r="A65" s="1"/>
      <c r="B65" s="284" t="str">
        <f>IF(infosheet!J2="Amended",infosheet!J2, " ")</f>
        <v xml:space="preserve"> 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x14ac:dyDescent="0.2">
      <c r="A66" s="3" t="s">
        <v>34</v>
      </c>
      <c r="B66" s="1"/>
      <c r="C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x14ac:dyDescent="0.2">
      <c r="A68" s="555" t="s">
        <v>35</v>
      </c>
      <c r="B68" s="555"/>
      <c r="C68" s="555"/>
      <c r="D68" s="555"/>
      <c r="E68" s="555"/>
      <c r="F68" s="555"/>
      <c r="G68" s="555"/>
      <c r="H68" s="555"/>
      <c r="I68" s="555"/>
      <c r="J68" s="555"/>
      <c r="K68" s="555"/>
      <c r="L68" s="555"/>
      <c r="M68" s="555"/>
      <c r="N68" s="555"/>
      <c r="O68" s="555"/>
      <c r="P68" s="555"/>
      <c r="Q68" s="555"/>
      <c r="R68" s="555"/>
      <c r="S68" s="555"/>
      <c r="T68" s="555"/>
      <c r="U68" s="555"/>
      <c r="V68" s="555"/>
      <c r="W68" s="555"/>
      <c r="X68" s="555"/>
      <c r="Y68" s="555"/>
      <c r="Z68" s="555"/>
      <c r="AA68" s="555"/>
    </row>
    <row r="69" spans="1:2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x14ac:dyDescent="0.2">
      <c r="A70" s="1">
        <v>1</v>
      </c>
      <c r="B70" s="1"/>
      <c r="C70" s="1" t="s">
        <v>36</v>
      </c>
      <c r="D70" s="1"/>
      <c r="E70" s="1"/>
      <c r="F70" s="1"/>
      <c r="G70" s="1"/>
      <c r="H70" s="1"/>
      <c r="I70" s="1"/>
      <c r="J70" s="1"/>
      <c r="K70" s="1"/>
      <c r="L70" s="1"/>
      <c r="M70" s="1" t="s">
        <v>37</v>
      </c>
      <c r="N70" s="553" t="str">
        <f>IF(infosheet!E52="yes",G22, " ")</f>
        <v xml:space="preserve"> </v>
      </c>
      <c r="O70" s="553"/>
      <c r="P70" s="553"/>
      <c r="Q70" s="553"/>
      <c r="R70" s="1"/>
      <c r="S70" s="1"/>
      <c r="T70" s="1"/>
      <c r="U70" s="1" t="s">
        <v>38</v>
      </c>
      <c r="V70" s="1"/>
      <c r="W70" s="553" t="str">
        <f>IF(infosheet!E52="yes",K22, " ")</f>
        <v xml:space="preserve"> </v>
      </c>
      <c r="X70" s="553"/>
      <c r="Y70" s="553"/>
      <c r="Z70" s="553"/>
      <c r="AA70" s="1"/>
    </row>
    <row r="71" spans="1:2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x14ac:dyDescent="0.2">
      <c r="A72" s="1">
        <v>2</v>
      </c>
      <c r="B72" s="1"/>
      <c r="C72" s="1" t="s">
        <v>39</v>
      </c>
      <c r="D72" s="1"/>
      <c r="E72" s="1"/>
      <c r="F72" s="1"/>
      <c r="G72" s="1"/>
      <c r="H72" s="1"/>
      <c r="I72" s="1"/>
      <c r="J72" s="1"/>
      <c r="K72" s="1" t="s">
        <v>40</v>
      </c>
      <c r="L72" s="1"/>
      <c r="M72" s="1"/>
      <c r="N72" s="554" t="str">
        <f>IF(infosheet!E52="yes",W39, " ")</f>
        <v xml:space="preserve"> </v>
      </c>
      <c r="O72" s="554"/>
      <c r="P72" s="554"/>
      <c r="Q72" s="554"/>
      <c r="R72" s="1"/>
      <c r="S72" s="1"/>
      <c r="T72" s="1" t="s">
        <v>18</v>
      </c>
      <c r="U72" s="1"/>
      <c r="V72" s="1"/>
      <c r="W72" s="554" t="str">
        <f>IF(infosheet!E52="yes",N39, " ")</f>
        <v xml:space="preserve"> </v>
      </c>
      <c r="X72" s="554"/>
      <c r="Y72" s="554"/>
      <c r="Z72" s="554"/>
      <c r="AA72" s="1"/>
    </row>
    <row r="73" spans="1:2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">
      <c r="A74" s="1">
        <v>3</v>
      </c>
      <c r="B74" s="1"/>
      <c r="C74" s="1" t="s">
        <v>41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3.15" customHeight="1" x14ac:dyDescent="0.2">
      <c r="A75" s="1"/>
      <c r="B75" s="1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3"/>
      <c r="Q75" s="263"/>
      <c r="R75" s="263"/>
      <c r="S75" s="263"/>
      <c r="T75" s="263"/>
      <c r="U75" s="263"/>
      <c r="V75" s="263"/>
      <c r="W75" s="263"/>
      <c r="X75" s="263"/>
      <c r="Y75" s="263"/>
      <c r="Z75" s="263"/>
      <c r="AA75" s="1"/>
    </row>
    <row r="76" spans="1:27" x14ac:dyDescent="0.2">
      <c r="A76" s="1"/>
      <c r="B76" s="1"/>
      <c r="C76" s="597" t="str">
        <f>IF(infosheet!E52="yes",infosheet!A54, " ")</f>
        <v xml:space="preserve"> </v>
      </c>
      <c r="D76" s="597"/>
      <c r="E76" s="597"/>
      <c r="F76" s="597"/>
      <c r="G76" s="597"/>
      <c r="H76" s="597"/>
      <c r="I76" s="597"/>
      <c r="J76" s="597"/>
      <c r="K76" s="597"/>
      <c r="L76" s="597"/>
      <c r="M76" s="597"/>
      <c r="N76" s="597"/>
      <c r="O76" s="597"/>
      <c r="P76" s="597"/>
      <c r="Q76" s="597"/>
      <c r="R76" s="597"/>
      <c r="S76" s="597"/>
      <c r="T76" s="597"/>
      <c r="U76" s="597"/>
      <c r="V76" s="597"/>
      <c r="W76" s="597"/>
      <c r="X76" s="597"/>
      <c r="Y76" s="597"/>
      <c r="Z76" s="597"/>
      <c r="AA76" s="1"/>
    </row>
    <row r="77" spans="1:27" x14ac:dyDescent="0.2">
      <c r="A77" s="1"/>
      <c r="B77" s="1"/>
      <c r="C77" s="597"/>
      <c r="D77" s="597"/>
      <c r="E77" s="597"/>
      <c r="F77" s="597"/>
      <c r="G77" s="597"/>
      <c r="H77" s="597"/>
      <c r="I77" s="597"/>
      <c r="J77" s="597"/>
      <c r="K77" s="597"/>
      <c r="L77" s="597"/>
      <c r="M77" s="597"/>
      <c r="N77" s="597"/>
      <c r="O77" s="597"/>
      <c r="P77" s="597"/>
      <c r="Q77" s="597"/>
      <c r="R77" s="597"/>
      <c r="S77" s="597"/>
      <c r="T77" s="597"/>
      <c r="U77" s="597"/>
      <c r="V77" s="597"/>
      <c r="W77" s="597"/>
      <c r="X77" s="597"/>
      <c r="Y77" s="597"/>
      <c r="Z77" s="597"/>
      <c r="AA77" s="1"/>
    </row>
    <row r="78" spans="1:27" x14ac:dyDescent="0.2">
      <c r="A78" s="1"/>
      <c r="B78" s="1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597"/>
      <c r="S78" s="597"/>
      <c r="T78" s="597"/>
      <c r="U78" s="597"/>
      <c r="V78" s="597"/>
      <c r="W78" s="597"/>
      <c r="X78" s="597"/>
      <c r="Y78" s="597"/>
      <c r="Z78" s="597"/>
      <c r="AA78" s="1"/>
    </row>
    <row r="79" spans="1:27" x14ac:dyDescent="0.2">
      <c r="A79" s="1"/>
      <c r="B79" s="1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597"/>
      <c r="S79" s="597"/>
      <c r="T79" s="597"/>
      <c r="U79" s="597"/>
      <c r="V79" s="597"/>
      <c r="W79" s="597"/>
      <c r="X79" s="597"/>
      <c r="Y79" s="597"/>
      <c r="Z79" s="597"/>
      <c r="AA79" s="1"/>
    </row>
    <row r="80" spans="1:2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">
      <c r="A81" s="1"/>
      <c r="B81" s="1"/>
      <c r="C81" s="1"/>
      <c r="D81" s="1"/>
      <c r="E81" s="1"/>
      <c r="F81" s="1"/>
      <c r="G81" s="1"/>
      <c r="H81" s="1"/>
      <c r="I81" s="1"/>
      <c r="J81" s="4"/>
      <c r="K81" s="4"/>
      <c r="L81" s="4"/>
      <c r="M81" s="4"/>
      <c r="N81" s="1"/>
      <c r="O81" s="4"/>
      <c r="P81" s="4"/>
      <c r="Q81" s="4"/>
      <c r="R81" s="4"/>
      <c r="S81" s="4"/>
      <c r="T81" s="4"/>
      <c r="U81" s="4"/>
      <c r="V81" s="5"/>
      <c r="W81" s="4"/>
      <c r="X81" s="4"/>
      <c r="Y81" s="4"/>
      <c r="Z81" s="1"/>
      <c r="AA81" s="1"/>
    </row>
    <row r="82" spans="1:27" x14ac:dyDescent="0.2">
      <c r="A82" s="558" t="s">
        <v>20</v>
      </c>
      <c r="B82" s="558"/>
      <c r="C82" s="558"/>
      <c r="D82" s="558"/>
      <c r="E82" s="558"/>
      <c r="F82" s="558"/>
      <c r="G82" s="558"/>
      <c r="H82" s="558"/>
      <c r="I82" s="6"/>
      <c r="J82" s="560" t="s">
        <v>21</v>
      </c>
      <c r="K82" s="560"/>
      <c r="L82" s="560"/>
      <c r="M82" s="560"/>
      <c r="N82" s="1"/>
      <c r="O82" s="560" t="s">
        <v>42</v>
      </c>
      <c r="P82" s="560"/>
      <c r="Q82" s="560"/>
      <c r="R82" s="560"/>
      <c r="S82" s="560"/>
      <c r="T82" s="560"/>
      <c r="U82" s="560"/>
      <c r="V82" s="1"/>
      <c r="W82" s="560" t="s">
        <v>21</v>
      </c>
      <c r="X82" s="560"/>
      <c r="Y82" s="560"/>
      <c r="Z82" s="560"/>
      <c r="AA82" s="1"/>
    </row>
    <row r="83" spans="1:2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x14ac:dyDescent="0.2">
      <c r="A85" s="3" t="s">
        <v>43</v>
      </c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x14ac:dyDescent="0.2">
      <c r="A87" s="555" t="s">
        <v>178</v>
      </c>
      <c r="B87" s="555"/>
      <c r="C87" s="555"/>
      <c r="D87" s="555"/>
      <c r="E87" s="555"/>
      <c r="F87" s="555"/>
      <c r="G87" s="555"/>
      <c r="H87" s="555"/>
      <c r="I87" s="555"/>
      <c r="J87" s="555"/>
      <c r="K87" s="555"/>
      <c r="L87" s="555"/>
      <c r="M87" s="555"/>
      <c r="N87" s="555"/>
      <c r="O87" s="555"/>
      <c r="P87" s="555"/>
      <c r="Q87" s="555"/>
      <c r="R87" s="555"/>
      <c r="S87" s="555"/>
      <c r="T87" s="555"/>
      <c r="U87" s="555"/>
      <c r="V87" s="555"/>
      <c r="W87" s="555"/>
      <c r="X87" s="555"/>
      <c r="Y87" s="555"/>
      <c r="Z87" s="555"/>
      <c r="AA87" s="555"/>
    </row>
    <row r="88" spans="1:2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">
      <c r="A89" s="556" t="s">
        <v>45</v>
      </c>
      <c r="B89" s="556"/>
      <c r="C89" s="556"/>
      <c r="D89" s="556"/>
      <c r="E89" s="556"/>
      <c r="F89" s="556" t="s">
        <v>46</v>
      </c>
      <c r="G89" s="556"/>
      <c r="H89" s="556"/>
      <c r="I89" s="556"/>
      <c r="J89" s="556"/>
      <c r="K89" s="557" t="s">
        <v>47</v>
      </c>
      <c r="L89" s="558"/>
      <c r="M89" s="558"/>
      <c r="N89" s="558"/>
      <c r="O89" s="558"/>
      <c r="P89" s="559"/>
      <c r="Q89" s="557" t="s">
        <v>50</v>
      </c>
      <c r="R89" s="558"/>
      <c r="S89" s="558"/>
      <c r="T89" s="558"/>
      <c r="U89" s="558"/>
      <c r="V89" s="559"/>
      <c r="W89" s="557" t="s">
        <v>51</v>
      </c>
      <c r="X89" s="558"/>
      <c r="Y89" s="558"/>
      <c r="Z89" s="559"/>
      <c r="AA89" s="1"/>
    </row>
    <row r="90" spans="1:27" ht="13.5" thickBot="1" x14ac:dyDescent="0.25">
      <c r="A90" s="582" t="s">
        <v>21</v>
      </c>
      <c r="B90" s="583"/>
      <c r="C90" s="584"/>
      <c r="D90" s="582" t="s">
        <v>44</v>
      </c>
      <c r="E90" s="583"/>
      <c r="F90" s="585" t="s">
        <v>21</v>
      </c>
      <c r="G90" s="585"/>
      <c r="H90" s="585"/>
      <c r="I90" s="585" t="s">
        <v>44</v>
      </c>
      <c r="J90" s="585"/>
      <c r="K90" s="561" t="s">
        <v>48</v>
      </c>
      <c r="L90" s="562"/>
      <c r="M90" s="562"/>
      <c r="N90" s="562"/>
      <c r="O90" s="562"/>
      <c r="P90" s="563"/>
      <c r="Q90" s="561" t="s">
        <v>49</v>
      </c>
      <c r="R90" s="562"/>
      <c r="S90" s="562"/>
      <c r="T90" s="562"/>
      <c r="U90" s="562"/>
      <c r="V90" s="563"/>
      <c r="W90" s="561" t="s">
        <v>52</v>
      </c>
      <c r="X90" s="562"/>
      <c r="Y90" s="562"/>
      <c r="Z90" s="563"/>
      <c r="AA90" s="1"/>
    </row>
    <row r="91" spans="1:27" x14ac:dyDescent="0.2">
      <c r="A91" s="564"/>
      <c r="B91" s="565"/>
      <c r="C91" s="566"/>
      <c r="D91" s="570"/>
      <c r="E91" s="571"/>
      <c r="F91" s="564"/>
      <c r="G91" s="565"/>
      <c r="H91" s="566"/>
      <c r="I91" s="570"/>
      <c r="J91" s="571"/>
      <c r="K91" s="574"/>
      <c r="L91" s="575"/>
      <c r="M91" s="575"/>
      <c r="N91" s="575"/>
      <c r="O91" s="575"/>
      <c r="P91" s="576"/>
      <c r="Q91" s="574"/>
      <c r="R91" s="575"/>
      <c r="S91" s="575"/>
      <c r="T91" s="575"/>
      <c r="U91" s="575"/>
      <c r="V91" s="576"/>
      <c r="W91" s="577"/>
      <c r="X91" s="577"/>
      <c r="Y91" s="577"/>
      <c r="Z91" s="577"/>
      <c r="AA91" s="1"/>
    </row>
    <row r="92" spans="1:27" x14ac:dyDescent="0.2">
      <c r="A92" s="567"/>
      <c r="B92" s="568"/>
      <c r="C92" s="569"/>
      <c r="D92" s="572"/>
      <c r="E92" s="573"/>
      <c r="F92" s="567"/>
      <c r="G92" s="568"/>
      <c r="H92" s="569"/>
      <c r="I92" s="572"/>
      <c r="J92" s="573"/>
      <c r="K92" s="578"/>
      <c r="L92" s="579"/>
      <c r="M92" s="579"/>
      <c r="N92" s="579"/>
      <c r="O92" s="579"/>
      <c r="P92" s="580"/>
      <c r="Q92" s="578"/>
      <c r="R92" s="579"/>
      <c r="S92" s="579"/>
      <c r="T92" s="579"/>
      <c r="U92" s="579"/>
      <c r="V92" s="580"/>
      <c r="W92" s="581"/>
      <c r="X92" s="581"/>
      <c r="Y92" s="581"/>
      <c r="Z92" s="581"/>
      <c r="AA92" s="1"/>
    </row>
    <row r="93" spans="1:27" x14ac:dyDescent="0.2">
      <c r="A93" s="586"/>
      <c r="B93" s="587"/>
      <c r="C93" s="588"/>
      <c r="D93" s="589"/>
      <c r="E93" s="590"/>
      <c r="F93" s="586"/>
      <c r="G93" s="587"/>
      <c r="H93" s="588"/>
      <c r="I93" s="589"/>
      <c r="J93" s="590"/>
      <c r="K93" s="578"/>
      <c r="L93" s="579"/>
      <c r="M93" s="579"/>
      <c r="N93" s="579"/>
      <c r="O93" s="579"/>
      <c r="P93" s="580"/>
      <c r="Q93" s="578"/>
      <c r="R93" s="579"/>
      <c r="S93" s="579"/>
      <c r="T93" s="579"/>
      <c r="U93" s="579"/>
      <c r="V93" s="580"/>
      <c r="W93" s="581"/>
      <c r="X93" s="581"/>
      <c r="Y93" s="581"/>
      <c r="Z93" s="581"/>
      <c r="AA93" s="1"/>
    </row>
    <row r="94" spans="1:27" x14ac:dyDescent="0.2">
      <c r="A94" s="567"/>
      <c r="B94" s="568"/>
      <c r="C94" s="569"/>
      <c r="D94" s="572"/>
      <c r="E94" s="573"/>
      <c r="F94" s="567"/>
      <c r="G94" s="568"/>
      <c r="H94" s="569"/>
      <c r="I94" s="572"/>
      <c r="J94" s="573"/>
      <c r="K94" s="578"/>
      <c r="L94" s="579"/>
      <c r="M94" s="579"/>
      <c r="N94" s="579"/>
      <c r="O94" s="579"/>
      <c r="P94" s="580"/>
      <c r="Q94" s="578"/>
      <c r="R94" s="579"/>
      <c r="S94" s="579"/>
      <c r="T94" s="579"/>
      <c r="U94" s="579"/>
      <c r="V94" s="580"/>
      <c r="W94" s="581"/>
      <c r="X94" s="581"/>
      <c r="Y94" s="581"/>
      <c r="Z94" s="581"/>
      <c r="AA94" s="1"/>
    </row>
    <row r="95" spans="1:27" x14ac:dyDescent="0.2">
      <c r="A95" s="586"/>
      <c r="B95" s="587"/>
      <c r="C95" s="588"/>
      <c r="D95" s="589"/>
      <c r="E95" s="590"/>
      <c r="F95" s="586"/>
      <c r="G95" s="587"/>
      <c r="H95" s="588"/>
      <c r="I95" s="589"/>
      <c r="J95" s="590"/>
      <c r="K95" s="578"/>
      <c r="L95" s="579"/>
      <c r="M95" s="579"/>
      <c r="N95" s="579"/>
      <c r="O95" s="579"/>
      <c r="P95" s="580"/>
      <c r="Q95" s="578"/>
      <c r="R95" s="579"/>
      <c r="S95" s="579"/>
      <c r="T95" s="579"/>
      <c r="U95" s="579"/>
      <c r="V95" s="580"/>
      <c r="W95" s="581"/>
      <c r="X95" s="581"/>
      <c r="Y95" s="581"/>
      <c r="Z95" s="581"/>
      <c r="AA95" s="1"/>
    </row>
    <row r="96" spans="1:27" x14ac:dyDescent="0.2">
      <c r="A96" s="567"/>
      <c r="B96" s="568"/>
      <c r="C96" s="569"/>
      <c r="D96" s="572"/>
      <c r="E96" s="573"/>
      <c r="F96" s="567"/>
      <c r="G96" s="568"/>
      <c r="H96" s="569"/>
      <c r="I96" s="572"/>
      <c r="J96" s="573"/>
      <c r="K96" s="578"/>
      <c r="L96" s="579"/>
      <c r="M96" s="579"/>
      <c r="N96" s="579"/>
      <c r="O96" s="579"/>
      <c r="P96" s="580"/>
      <c r="Q96" s="578"/>
      <c r="R96" s="579"/>
      <c r="S96" s="579"/>
      <c r="T96" s="579"/>
      <c r="U96" s="579"/>
      <c r="V96" s="580"/>
      <c r="W96" s="581"/>
      <c r="X96" s="581"/>
      <c r="Y96" s="581"/>
      <c r="Z96" s="581"/>
      <c r="AA96" s="1"/>
    </row>
    <row r="97" spans="1:27" x14ac:dyDescent="0.2">
      <c r="A97" s="586"/>
      <c r="B97" s="587"/>
      <c r="C97" s="588"/>
      <c r="D97" s="589"/>
      <c r="E97" s="590"/>
      <c r="F97" s="586"/>
      <c r="G97" s="587"/>
      <c r="H97" s="588"/>
      <c r="I97" s="589"/>
      <c r="J97" s="590"/>
      <c r="K97" s="578"/>
      <c r="L97" s="579"/>
      <c r="M97" s="579"/>
      <c r="N97" s="579"/>
      <c r="O97" s="579"/>
      <c r="P97" s="580"/>
      <c r="Q97" s="578"/>
      <c r="R97" s="579"/>
      <c r="S97" s="579"/>
      <c r="T97" s="579"/>
      <c r="U97" s="579"/>
      <c r="V97" s="580"/>
      <c r="W97" s="581"/>
      <c r="X97" s="581"/>
      <c r="Y97" s="581"/>
      <c r="Z97" s="581"/>
      <c r="AA97" s="1"/>
    </row>
    <row r="98" spans="1:27" x14ac:dyDescent="0.2">
      <c r="A98" s="567"/>
      <c r="B98" s="568"/>
      <c r="C98" s="569"/>
      <c r="D98" s="572"/>
      <c r="E98" s="573"/>
      <c r="F98" s="567"/>
      <c r="G98" s="568"/>
      <c r="H98" s="569"/>
      <c r="I98" s="572"/>
      <c r="J98" s="573"/>
      <c r="K98" s="578"/>
      <c r="L98" s="579"/>
      <c r="M98" s="579"/>
      <c r="N98" s="579"/>
      <c r="O98" s="579"/>
      <c r="P98" s="580"/>
      <c r="Q98" s="578"/>
      <c r="R98" s="579"/>
      <c r="S98" s="579"/>
      <c r="T98" s="579"/>
      <c r="U98" s="579"/>
      <c r="V98" s="580"/>
      <c r="W98" s="581"/>
      <c r="X98" s="581"/>
      <c r="Y98" s="581"/>
      <c r="Z98" s="581"/>
      <c r="AA98" s="1"/>
    </row>
    <row r="99" spans="1:27" x14ac:dyDescent="0.2">
      <c r="A99" s="586"/>
      <c r="B99" s="587"/>
      <c r="C99" s="588"/>
      <c r="D99" s="589"/>
      <c r="E99" s="590"/>
      <c r="F99" s="586"/>
      <c r="G99" s="587"/>
      <c r="H99" s="588"/>
      <c r="I99" s="589"/>
      <c r="J99" s="590"/>
      <c r="K99" s="578"/>
      <c r="L99" s="579"/>
      <c r="M99" s="579"/>
      <c r="N99" s="579"/>
      <c r="O99" s="579"/>
      <c r="P99" s="580"/>
      <c r="Q99" s="578"/>
      <c r="R99" s="579"/>
      <c r="S99" s="579"/>
      <c r="T99" s="579"/>
      <c r="U99" s="579"/>
      <c r="V99" s="580"/>
      <c r="W99" s="581"/>
      <c r="X99" s="581"/>
      <c r="Y99" s="581"/>
      <c r="Z99" s="581"/>
      <c r="AA99" s="1"/>
    </row>
    <row r="100" spans="1:27" x14ac:dyDescent="0.2">
      <c r="A100" s="567"/>
      <c r="B100" s="568"/>
      <c r="C100" s="569"/>
      <c r="D100" s="572"/>
      <c r="E100" s="573"/>
      <c r="F100" s="567"/>
      <c r="G100" s="568"/>
      <c r="H100" s="569"/>
      <c r="I100" s="572"/>
      <c r="J100" s="573"/>
      <c r="K100" s="578"/>
      <c r="L100" s="579"/>
      <c r="M100" s="579"/>
      <c r="N100" s="579"/>
      <c r="O100" s="579"/>
      <c r="P100" s="580"/>
      <c r="Q100" s="578"/>
      <c r="R100" s="579"/>
      <c r="S100" s="579"/>
      <c r="T100" s="579"/>
      <c r="U100" s="579"/>
      <c r="V100" s="580"/>
      <c r="W100" s="581"/>
      <c r="X100" s="581"/>
      <c r="Y100" s="581"/>
      <c r="Z100" s="581"/>
      <c r="AA100" s="1"/>
    </row>
    <row r="101" spans="1:27" x14ac:dyDescent="0.2">
      <c r="A101" s="586"/>
      <c r="B101" s="587"/>
      <c r="C101" s="588"/>
      <c r="D101" s="589"/>
      <c r="E101" s="590"/>
      <c r="F101" s="586"/>
      <c r="G101" s="587"/>
      <c r="H101" s="588"/>
      <c r="I101" s="589"/>
      <c r="J101" s="590"/>
      <c r="K101" s="578"/>
      <c r="L101" s="579"/>
      <c r="M101" s="579"/>
      <c r="N101" s="579"/>
      <c r="O101" s="579"/>
      <c r="P101" s="580"/>
      <c r="Q101" s="578"/>
      <c r="R101" s="579"/>
      <c r="S101" s="579"/>
      <c r="T101" s="579"/>
      <c r="U101" s="579"/>
      <c r="V101" s="580"/>
      <c r="W101" s="581"/>
      <c r="X101" s="581"/>
      <c r="Y101" s="581"/>
      <c r="Z101" s="581"/>
      <c r="AA101" s="1"/>
    </row>
    <row r="102" spans="1:27" x14ac:dyDescent="0.2">
      <c r="A102" s="567"/>
      <c r="B102" s="568"/>
      <c r="C102" s="569"/>
      <c r="D102" s="572"/>
      <c r="E102" s="573"/>
      <c r="F102" s="567"/>
      <c r="G102" s="568"/>
      <c r="H102" s="569"/>
      <c r="I102" s="572"/>
      <c r="J102" s="573"/>
      <c r="K102" s="578"/>
      <c r="L102" s="579"/>
      <c r="M102" s="579"/>
      <c r="N102" s="579"/>
      <c r="O102" s="579"/>
      <c r="P102" s="580"/>
      <c r="Q102" s="578"/>
      <c r="R102" s="579"/>
      <c r="S102" s="579"/>
      <c r="T102" s="579"/>
      <c r="U102" s="579"/>
      <c r="V102" s="580"/>
      <c r="W102" s="581"/>
      <c r="X102" s="581"/>
      <c r="Y102" s="581"/>
      <c r="Z102" s="581"/>
      <c r="AA102" s="1"/>
    </row>
    <row r="103" spans="1:27" x14ac:dyDescent="0.2">
      <c r="A103" s="586"/>
      <c r="B103" s="587"/>
      <c r="C103" s="588"/>
      <c r="D103" s="589"/>
      <c r="E103" s="590"/>
      <c r="F103" s="586"/>
      <c r="G103" s="587"/>
      <c r="H103" s="588"/>
      <c r="I103" s="589"/>
      <c r="J103" s="590"/>
      <c r="K103" s="578"/>
      <c r="L103" s="579"/>
      <c r="M103" s="579"/>
      <c r="N103" s="579"/>
      <c r="O103" s="579"/>
      <c r="P103" s="580"/>
      <c r="Q103" s="578"/>
      <c r="R103" s="579"/>
      <c r="S103" s="579"/>
      <c r="T103" s="579"/>
      <c r="U103" s="579"/>
      <c r="V103" s="580"/>
      <c r="W103" s="581"/>
      <c r="X103" s="581"/>
      <c r="Y103" s="581"/>
      <c r="Z103" s="581"/>
      <c r="AA103" s="1"/>
    </row>
    <row r="104" spans="1:27" x14ac:dyDescent="0.2">
      <c r="A104" s="567"/>
      <c r="B104" s="568"/>
      <c r="C104" s="569"/>
      <c r="D104" s="572"/>
      <c r="E104" s="573"/>
      <c r="F104" s="567"/>
      <c r="G104" s="568"/>
      <c r="H104" s="569"/>
      <c r="I104" s="572"/>
      <c r="J104" s="573"/>
      <c r="K104" s="578"/>
      <c r="L104" s="579"/>
      <c r="M104" s="579"/>
      <c r="N104" s="579"/>
      <c r="O104" s="579"/>
      <c r="P104" s="580"/>
      <c r="Q104" s="578"/>
      <c r="R104" s="579"/>
      <c r="S104" s="579"/>
      <c r="T104" s="579"/>
      <c r="U104" s="579"/>
      <c r="V104" s="580"/>
      <c r="W104" s="581"/>
      <c r="X104" s="581"/>
      <c r="Y104" s="581"/>
      <c r="Z104" s="581"/>
      <c r="AA104" s="1"/>
    </row>
    <row r="105" spans="1:27" x14ac:dyDescent="0.2">
      <c r="A105" s="586"/>
      <c r="B105" s="587"/>
      <c r="C105" s="588"/>
      <c r="D105" s="589"/>
      <c r="E105" s="590"/>
      <c r="F105" s="586"/>
      <c r="G105" s="587"/>
      <c r="H105" s="588"/>
      <c r="I105" s="589"/>
      <c r="J105" s="590"/>
      <c r="K105" s="578"/>
      <c r="L105" s="579"/>
      <c r="M105" s="579"/>
      <c r="N105" s="579"/>
      <c r="O105" s="579"/>
      <c r="P105" s="580"/>
      <c r="Q105" s="578"/>
      <c r="R105" s="579"/>
      <c r="S105" s="579"/>
      <c r="T105" s="579"/>
      <c r="U105" s="579"/>
      <c r="V105" s="580"/>
      <c r="W105" s="581"/>
      <c r="X105" s="581"/>
      <c r="Y105" s="581"/>
      <c r="Z105" s="581"/>
      <c r="AA105" s="1"/>
    </row>
    <row r="106" spans="1:27" x14ac:dyDescent="0.2">
      <c r="A106" s="567"/>
      <c r="B106" s="568"/>
      <c r="C106" s="569"/>
      <c r="D106" s="572"/>
      <c r="E106" s="573"/>
      <c r="F106" s="567"/>
      <c r="G106" s="568"/>
      <c r="H106" s="569"/>
      <c r="I106" s="572"/>
      <c r="J106" s="573"/>
      <c r="K106" s="578"/>
      <c r="L106" s="579"/>
      <c r="M106" s="579"/>
      <c r="N106" s="579"/>
      <c r="O106" s="579"/>
      <c r="P106" s="580"/>
      <c r="Q106" s="578"/>
      <c r="R106" s="579"/>
      <c r="S106" s="579"/>
      <c r="T106" s="579"/>
      <c r="U106" s="579"/>
      <c r="V106" s="580"/>
      <c r="W106" s="581"/>
      <c r="X106" s="581"/>
      <c r="Y106" s="581"/>
      <c r="Z106" s="581"/>
      <c r="AA106" s="1"/>
    </row>
    <row r="107" spans="1:27" x14ac:dyDescent="0.2">
      <c r="A107" s="586"/>
      <c r="B107" s="587"/>
      <c r="C107" s="588"/>
      <c r="D107" s="589"/>
      <c r="E107" s="590"/>
      <c r="F107" s="586"/>
      <c r="G107" s="587"/>
      <c r="H107" s="588"/>
      <c r="I107" s="589"/>
      <c r="J107" s="590"/>
      <c r="K107" s="578"/>
      <c r="L107" s="579"/>
      <c r="M107" s="579"/>
      <c r="N107" s="579"/>
      <c r="O107" s="579"/>
      <c r="P107" s="580"/>
      <c r="Q107" s="578"/>
      <c r="R107" s="579"/>
      <c r="S107" s="579"/>
      <c r="T107" s="579"/>
      <c r="U107" s="579"/>
      <c r="V107" s="580"/>
      <c r="W107" s="581"/>
      <c r="X107" s="581"/>
      <c r="Y107" s="581"/>
      <c r="Z107" s="581"/>
      <c r="AA107" s="1"/>
    </row>
    <row r="108" spans="1:27" x14ac:dyDescent="0.2">
      <c r="A108" s="567"/>
      <c r="B108" s="568"/>
      <c r="C108" s="569"/>
      <c r="D108" s="572"/>
      <c r="E108" s="573"/>
      <c r="F108" s="567"/>
      <c r="G108" s="568"/>
      <c r="H108" s="569"/>
      <c r="I108" s="572"/>
      <c r="J108" s="573"/>
      <c r="K108" s="578"/>
      <c r="L108" s="579"/>
      <c r="M108" s="579"/>
      <c r="N108" s="579"/>
      <c r="O108" s="579"/>
      <c r="P108" s="580"/>
      <c r="Q108" s="578"/>
      <c r="R108" s="579"/>
      <c r="S108" s="579"/>
      <c r="T108" s="579"/>
      <c r="U108" s="579"/>
      <c r="V108" s="580"/>
      <c r="W108" s="581"/>
      <c r="X108" s="581"/>
      <c r="Y108" s="581"/>
      <c r="Z108" s="581"/>
      <c r="AA108" s="1"/>
    </row>
    <row r="109" spans="1:2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x14ac:dyDescent="0.2">
      <c r="A111" s="1" t="s">
        <v>53</v>
      </c>
      <c r="B111" s="1"/>
      <c r="C111" s="1"/>
      <c r="D111" s="1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 t="s">
        <v>54</v>
      </c>
      <c r="S111" s="1"/>
      <c r="T111" s="4"/>
      <c r="U111" s="4"/>
      <c r="V111" s="4"/>
      <c r="W111" s="4"/>
      <c r="X111" s="4"/>
      <c r="Y111" s="4"/>
      <c r="Z111" s="4"/>
      <c r="AA111" s="1"/>
    </row>
    <row r="112" spans="1:2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x14ac:dyDescent="0.2">
      <c r="A114" s="1"/>
      <c r="B114" s="1" t="s">
        <v>55</v>
      </c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x14ac:dyDescent="0.2">
      <c r="A115" s="1"/>
      <c r="B115" s="598" t="s">
        <v>56</v>
      </c>
      <c r="C115" s="598"/>
      <c r="D115" s="598"/>
      <c r="E115" s="598"/>
      <c r="F115" s="598"/>
      <c r="G115" s="598"/>
      <c r="H115" s="598"/>
      <c r="I115" s="598"/>
      <c r="J115" s="598"/>
      <c r="K115" s="59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x14ac:dyDescent="0.2">
      <c r="A116" s="1"/>
      <c r="B116" s="1"/>
      <c r="C116" s="1"/>
    </row>
    <row r="117" spans="1:27" x14ac:dyDescent="0.2">
      <c r="A117" s="1"/>
      <c r="B117" s="596" t="s">
        <v>375</v>
      </c>
      <c r="C117" s="596"/>
      <c r="D117" s="596"/>
      <c r="E117" s="596"/>
      <c r="F117" s="596"/>
      <c r="G117" s="596"/>
      <c r="H117" s="596"/>
      <c r="I117" s="596"/>
      <c r="J117" s="596"/>
      <c r="K117" s="59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x14ac:dyDescent="0.2">
      <c r="A119" s="7" t="s">
        <v>183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</sheetData>
  <sheetProtection password="A2DC" sheet="1" objects="1" scenarios="1"/>
  <protectedRanges>
    <protectedRange sqref="U42:U43 Y41:Z44 W41:W44 E42:T44" name="Range2"/>
    <protectedRange sqref="X35:Z35" name="Range3"/>
  </protectedRanges>
  <mergeCells count="164">
    <mergeCell ref="O49:P49"/>
    <mergeCell ref="U49:V49"/>
    <mergeCell ref="J49:K49"/>
    <mergeCell ref="C49:H49"/>
    <mergeCell ref="L2:P2"/>
    <mergeCell ref="U2:AA3"/>
    <mergeCell ref="K22:M22"/>
    <mergeCell ref="R22:S22"/>
    <mergeCell ref="C27:Z29"/>
    <mergeCell ref="C32:Z33"/>
    <mergeCell ref="G22:I22"/>
    <mergeCell ref="Y22:Z22"/>
    <mergeCell ref="W40:Z40"/>
    <mergeCell ref="X35:Z35"/>
    <mergeCell ref="W36:Z36"/>
    <mergeCell ref="W37:Z37"/>
    <mergeCell ref="W38:Z38"/>
    <mergeCell ref="W43:Z43"/>
    <mergeCell ref="N39:P39"/>
    <mergeCell ref="B52:X52"/>
    <mergeCell ref="B53:R53"/>
    <mergeCell ref="B117:K117"/>
    <mergeCell ref="Q101:V101"/>
    <mergeCell ref="W101:Z101"/>
    <mergeCell ref="K102:P102"/>
    <mergeCell ref="Q102:V102"/>
    <mergeCell ref="W102:Z102"/>
    <mergeCell ref="K101:P101"/>
    <mergeCell ref="A101:C102"/>
    <mergeCell ref="D101:E102"/>
    <mergeCell ref="F101:H102"/>
    <mergeCell ref="I101:J102"/>
    <mergeCell ref="Q97:V97"/>
    <mergeCell ref="W97:Z97"/>
    <mergeCell ref="K98:P98"/>
    <mergeCell ref="A103:C104"/>
    <mergeCell ref="D103:E104"/>
    <mergeCell ref="F103:H104"/>
    <mergeCell ref="C76:Z79"/>
    <mergeCell ref="B115:K115"/>
    <mergeCell ref="W105:Z105"/>
    <mergeCell ref="Q107:V107"/>
    <mergeCell ref="W107:Z107"/>
    <mergeCell ref="K108:P108"/>
    <mergeCell ref="Q108:V108"/>
    <mergeCell ref="W108:Z108"/>
    <mergeCell ref="A107:C108"/>
    <mergeCell ref="D107:E108"/>
    <mergeCell ref="F107:H108"/>
    <mergeCell ref="I107:J108"/>
    <mergeCell ref="K107:P107"/>
    <mergeCell ref="K106:P106"/>
    <mergeCell ref="Q106:V106"/>
    <mergeCell ref="W106:Z106"/>
    <mergeCell ref="A105:C106"/>
    <mergeCell ref="D105:E106"/>
    <mergeCell ref="F105:H106"/>
    <mergeCell ref="I105:J106"/>
    <mergeCell ref="K105:P105"/>
    <mergeCell ref="Q105:V105"/>
    <mergeCell ref="Q95:V95"/>
    <mergeCell ref="W95:Z95"/>
    <mergeCell ref="K96:P96"/>
    <mergeCell ref="Q96:V96"/>
    <mergeCell ref="W96:Z96"/>
    <mergeCell ref="A95:C96"/>
    <mergeCell ref="D95:E96"/>
    <mergeCell ref="F95:H96"/>
    <mergeCell ref="I95:J96"/>
    <mergeCell ref="K95:P95"/>
    <mergeCell ref="Q98:V98"/>
    <mergeCell ref="W98:Z98"/>
    <mergeCell ref="A97:C98"/>
    <mergeCell ref="D97:E98"/>
    <mergeCell ref="F97:H98"/>
    <mergeCell ref="I97:J98"/>
    <mergeCell ref="K97:P97"/>
    <mergeCell ref="Q99:V99"/>
    <mergeCell ref="Q103:V103"/>
    <mergeCell ref="W103:Z103"/>
    <mergeCell ref="A99:C100"/>
    <mergeCell ref="I103:J104"/>
    <mergeCell ref="K103:P103"/>
    <mergeCell ref="W99:Z99"/>
    <mergeCell ref="K100:P100"/>
    <mergeCell ref="Q100:V100"/>
    <mergeCell ref="W100:Z100"/>
    <mergeCell ref="D99:E100"/>
    <mergeCell ref="F99:H100"/>
    <mergeCell ref="I99:J100"/>
    <mergeCell ref="K99:P99"/>
    <mergeCell ref="K104:P104"/>
    <mergeCell ref="Q104:V104"/>
    <mergeCell ref="W104:Z104"/>
    <mergeCell ref="Q93:V93"/>
    <mergeCell ref="W93:Z93"/>
    <mergeCell ref="K94:P94"/>
    <mergeCell ref="Q94:V94"/>
    <mergeCell ref="W94:Z94"/>
    <mergeCell ref="A93:C94"/>
    <mergeCell ref="D93:E94"/>
    <mergeCell ref="F93:H94"/>
    <mergeCell ref="I93:J94"/>
    <mergeCell ref="K93:P93"/>
    <mergeCell ref="Q90:V90"/>
    <mergeCell ref="W90:Z90"/>
    <mergeCell ref="A91:C92"/>
    <mergeCell ref="D91:E92"/>
    <mergeCell ref="F91:H92"/>
    <mergeCell ref="I91:J92"/>
    <mergeCell ref="K91:P91"/>
    <mergeCell ref="Q91:V91"/>
    <mergeCell ref="W91:Z91"/>
    <mergeCell ref="K92:P92"/>
    <mergeCell ref="Q92:V92"/>
    <mergeCell ref="W92:Z92"/>
    <mergeCell ref="A90:C90"/>
    <mergeCell ref="D90:E90"/>
    <mergeCell ref="F90:H90"/>
    <mergeCell ref="I90:J90"/>
    <mergeCell ref="K90:P90"/>
    <mergeCell ref="A87:AA87"/>
    <mergeCell ref="A89:E89"/>
    <mergeCell ref="F89:J89"/>
    <mergeCell ref="K89:P89"/>
    <mergeCell ref="Q89:V89"/>
    <mergeCell ref="W89:Z89"/>
    <mergeCell ref="A82:H82"/>
    <mergeCell ref="J82:M82"/>
    <mergeCell ref="O82:U82"/>
    <mergeCell ref="W82:Z82"/>
    <mergeCell ref="W70:Z70"/>
    <mergeCell ref="N72:Q72"/>
    <mergeCell ref="W72:Z72"/>
    <mergeCell ref="O59:V59"/>
    <mergeCell ref="B59:I59"/>
    <mergeCell ref="B58:I58"/>
    <mergeCell ref="A64:AA64"/>
    <mergeCell ref="A68:AA68"/>
    <mergeCell ref="N70:Q70"/>
    <mergeCell ref="L55:S55"/>
    <mergeCell ref="B61:I61"/>
    <mergeCell ref="B62:I62"/>
    <mergeCell ref="O62:V62"/>
    <mergeCell ref="C5:U5"/>
    <mergeCell ref="C6:F6"/>
    <mergeCell ref="L8:O8"/>
    <mergeCell ref="L9:O9"/>
    <mergeCell ref="V5:AA5"/>
    <mergeCell ref="B9:I9"/>
    <mergeCell ref="W44:Z44"/>
    <mergeCell ref="W45:Z45"/>
    <mergeCell ref="X8:AA8"/>
    <mergeCell ref="X9:AA9"/>
    <mergeCell ref="K16:M16"/>
    <mergeCell ref="G16:I16"/>
    <mergeCell ref="Q8:R8"/>
    <mergeCell ref="S8:V8"/>
    <mergeCell ref="S9:V9"/>
    <mergeCell ref="W39:Z39"/>
    <mergeCell ref="B8:J8"/>
    <mergeCell ref="K13:T13"/>
    <mergeCell ref="W41:Z41"/>
    <mergeCell ref="W42:Z42"/>
  </mergeCells>
  <conditionalFormatting sqref="W4">
    <cfRule type="cellIs" dxfId="0" priority="1" operator="equal">
      <formula>0</formula>
    </cfRule>
  </conditionalFormatting>
  <hyperlinks>
    <hyperlink ref="B115:K115" r:id="rId1" display="General Service Administration (GSA)"/>
    <hyperlink ref="B117" r:id="rId2"/>
  </hyperlinks>
  <printOptions horizontalCentered="1"/>
  <pageMargins left="0.25" right="0.25" top="0.25" bottom="0.25" header="0.3" footer="0"/>
  <pageSetup scale="97" orientation="portrait" r:id="rId3"/>
  <headerFooter>
    <oddFooter xml:space="preserve">&amp;R&amp;"Arial,Italic"&amp;6Ver. Aug 2018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/>
  </sheetPr>
  <dimension ref="A1:AB61"/>
  <sheetViews>
    <sheetView topLeftCell="A40" workbookViewId="0">
      <selection activeCell="W31" sqref="W31:Y31"/>
    </sheetView>
  </sheetViews>
  <sheetFormatPr defaultRowHeight="12.75" x14ac:dyDescent="0.2"/>
  <cols>
    <col min="1" max="3" width="3.7109375" customWidth="1"/>
    <col min="4" max="4" width="5" customWidth="1"/>
    <col min="5" max="8" width="3.7109375" customWidth="1"/>
    <col min="9" max="9" width="3.42578125" customWidth="1"/>
    <col min="10" max="17" width="3.7109375" customWidth="1"/>
    <col min="18" max="18" width="3.28515625" customWidth="1"/>
    <col min="19" max="20" width="3.7109375" customWidth="1"/>
    <col min="21" max="21" width="3.28515625" customWidth="1"/>
    <col min="22" max="23" width="3.7109375" customWidth="1"/>
    <col min="24" max="24" width="3.42578125" customWidth="1"/>
    <col min="25" max="29" width="3.7109375" customWidth="1"/>
  </cols>
  <sheetData>
    <row r="1" spans="1:28" x14ac:dyDescent="0.2">
      <c r="A1" s="555" t="s">
        <v>58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</row>
    <row r="2" spans="1:28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x14ac:dyDescent="0.2">
      <c r="A3" s="555" t="s">
        <v>59</v>
      </c>
      <c r="B3" s="555"/>
      <c r="C3" s="555"/>
      <c r="D3" s="555"/>
      <c r="E3" s="555"/>
      <c r="F3" s="555"/>
      <c r="G3" s="555"/>
      <c r="H3" s="555"/>
      <c r="I3" s="555"/>
      <c r="J3" s="555"/>
      <c r="K3" s="555"/>
      <c r="L3" s="555"/>
      <c r="M3" s="555"/>
      <c r="N3" s="555"/>
      <c r="O3" s="555"/>
      <c r="P3" s="555"/>
      <c r="Q3" s="555"/>
      <c r="R3" s="555"/>
      <c r="S3" s="555"/>
      <c r="T3" s="555"/>
      <c r="U3" s="555"/>
      <c r="V3" s="555"/>
      <c r="W3" s="555"/>
      <c r="X3" s="555"/>
      <c r="Y3" s="555"/>
      <c r="Z3" s="555"/>
      <c r="AA3" s="555"/>
      <c r="AB3" s="555"/>
    </row>
    <row r="4" spans="1:28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x14ac:dyDescent="0.2">
      <c r="A6" s="13" t="s">
        <v>60</v>
      </c>
      <c r="B6" s="4"/>
      <c r="C6" s="4"/>
      <c r="D6" s="1"/>
      <c r="E6" s="1"/>
      <c r="F6" s="1"/>
      <c r="G6" s="266"/>
      <c r="H6" s="266"/>
      <c r="I6" s="266"/>
      <c r="J6" s="266"/>
      <c r="K6" s="266"/>
      <c r="L6" s="266"/>
      <c r="M6" s="1"/>
      <c r="N6" s="1"/>
      <c r="O6" s="1"/>
      <c r="P6" s="265"/>
      <c r="Q6" s="265"/>
      <c r="R6" s="265"/>
      <c r="S6" s="265"/>
      <c r="T6" s="1"/>
      <c r="U6" s="1"/>
      <c r="V6" s="1"/>
      <c r="W6" s="1"/>
      <c r="X6" s="1"/>
      <c r="Y6" s="1"/>
      <c r="Z6" s="1"/>
      <c r="AA6" s="1"/>
      <c r="AB6" s="1"/>
    </row>
    <row r="7" spans="1:28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x14ac:dyDescent="0.2">
      <c r="A8" s="9" t="s">
        <v>387</v>
      </c>
      <c r="B8" s="1"/>
      <c r="C8" s="1"/>
      <c r="F8" s="255" t="str">
        <f>IF(infosheet!I96="yes",CONCATENATE(infosheet!C4,"     ",infosheet!G4), " ")</f>
        <v xml:space="preserve"> </v>
      </c>
      <c r="G8" s="137"/>
      <c r="H8" s="137"/>
      <c r="I8" s="137"/>
      <c r="J8" s="4"/>
      <c r="K8" s="17"/>
      <c r="L8" s="4"/>
      <c r="M8" s="4"/>
      <c r="N8" s="137"/>
      <c r="O8" s="137"/>
      <c r="R8" s="1"/>
      <c r="S8" s="14" t="s">
        <v>63</v>
      </c>
      <c r="T8" s="6"/>
      <c r="U8" s="6"/>
      <c r="V8" s="6"/>
      <c r="W8" s="612" t="str">
        <f>IF(infosheet!I96="yes",infosheet!I8, " ")</f>
        <v xml:space="preserve"> </v>
      </c>
      <c r="X8" s="613"/>
      <c r="Y8" s="613"/>
      <c r="Z8" s="613"/>
      <c r="AA8" s="613"/>
      <c r="AB8" s="1"/>
    </row>
    <row r="9" spans="1:28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5"/>
      <c r="U9" s="15"/>
      <c r="V9" s="15"/>
      <c r="W9" s="15"/>
      <c r="X9" s="1"/>
      <c r="Y9" s="1"/>
      <c r="Z9" s="1"/>
      <c r="AA9" s="1"/>
      <c r="AB9" s="1"/>
    </row>
    <row r="10" spans="1:28" x14ac:dyDescent="0.2">
      <c r="A10" s="9" t="s">
        <v>388</v>
      </c>
      <c r="B10" s="1"/>
      <c r="C10" s="1"/>
      <c r="I10" s="255" t="str">
        <f>IF(infosheet!I96="yes",CONCATENATE(infosheet!C6, " -   ",infosheet!F6, " - ",infosheet!I6), " ")</f>
        <v xml:space="preserve"> </v>
      </c>
      <c r="J10" s="4"/>
      <c r="K10" s="137"/>
      <c r="L10" s="264"/>
      <c r="M10" s="264"/>
      <c r="N10" s="264"/>
      <c r="O10" s="264"/>
      <c r="P10" s="264"/>
      <c r="Q10" s="264"/>
      <c r="R10" s="4"/>
      <c r="S10" s="17"/>
      <c r="T10" s="17"/>
      <c r="U10" s="137"/>
      <c r="V10" s="4"/>
      <c r="W10" s="137"/>
      <c r="X10" s="137"/>
      <c r="Y10" s="137"/>
      <c r="Z10" s="137"/>
      <c r="AA10" s="137"/>
      <c r="AB10" s="1"/>
    </row>
    <row r="11" spans="1:28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x14ac:dyDescent="0.2">
      <c r="A12" s="9" t="s">
        <v>5</v>
      </c>
      <c r="B12" s="1"/>
      <c r="C12" s="614" t="str">
        <f>IF(infosheet!I96="yes",infosheet!B62, " ")</f>
        <v xml:space="preserve"> </v>
      </c>
      <c r="D12" s="614"/>
      <c r="E12" s="614"/>
      <c r="F12" s="614"/>
      <c r="G12" s="265"/>
      <c r="H12" s="9" t="s">
        <v>4</v>
      </c>
      <c r="I12" s="265"/>
      <c r="J12" s="1"/>
      <c r="K12" s="614" t="str">
        <f>IF(infosheet!I96="yes",infosheet!E62, " ")</f>
        <v xml:space="preserve"> </v>
      </c>
      <c r="L12" s="614"/>
      <c r="M12" s="614"/>
      <c r="N12" s="614"/>
      <c r="P12" s="9" t="s">
        <v>57</v>
      </c>
      <c r="Q12" s="614" t="str">
        <f>IF(infosheet!G62="","",infosheet!G62)</f>
        <v/>
      </c>
      <c r="R12" s="614"/>
      <c r="S12" s="614"/>
      <c r="T12" s="1"/>
      <c r="U12" s="9" t="s">
        <v>2</v>
      </c>
      <c r="V12" s="1"/>
      <c r="X12" s="614" t="str">
        <f>IF(infosheet!I96="yes",infosheet!I62, " ")</f>
        <v xml:space="preserve"> </v>
      </c>
      <c r="Y12" s="614"/>
      <c r="Z12" s="614"/>
      <c r="AA12" s="265"/>
      <c r="AB12" s="1"/>
    </row>
    <row r="13" spans="1:28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x14ac:dyDescent="0.2">
      <c r="A14" s="9" t="s">
        <v>62</v>
      </c>
      <c r="B14" s="1"/>
      <c r="C14" s="1"/>
      <c r="D14" s="274" t="str">
        <f>IF(infosheet!I96="yes",infosheet!C43, " ")</f>
        <v xml:space="preserve"> </v>
      </c>
      <c r="E14" s="267"/>
      <c r="F14" s="267"/>
      <c r="G14" s="267"/>
      <c r="H14" s="267"/>
      <c r="I14" s="267"/>
      <c r="J14" s="4"/>
      <c r="K14" s="137"/>
      <c r="L14" s="4"/>
      <c r="M14" s="1"/>
      <c r="N14" s="115"/>
      <c r="O14" s="265"/>
      <c r="P14" s="265"/>
      <c r="Q14" s="265"/>
      <c r="R14" s="1"/>
      <c r="S14" s="9" t="s">
        <v>64</v>
      </c>
      <c r="T14" s="1"/>
      <c r="U14" s="1"/>
      <c r="V14" s="1"/>
      <c r="W14" s="1"/>
      <c r="X14" s="611">
        <f>SUM(Z24+Z32)</f>
        <v>0</v>
      </c>
      <c r="Y14" s="611"/>
      <c r="Z14" s="611"/>
      <c r="AA14" s="611"/>
      <c r="AB14" s="1"/>
    </row>
    <row r="15" spans="1:28" x14ac:dyDescent="0.2">
      <c r="A15" s="9"/>
      <c r="B15" s="1"/>
      <c r="C15" s="1"/>
      <c r="D15" s="18"/>
      <c r="E15" s="18"/>
      <c r="F15" s="18"/>
      <c r="G15" s="18"/>
      <c r="H15" s="18"/>
      <c r="I15" s="18"/>
      <c r="J15" s="1"/>
      <c r="K15" s="9"/>
      <c r="L15" s="1"/>
      <c r="M15" s="1"/>
      <c r="N15" s="12"/>
      <c r="O15" s="12"/>
      <c r="P15" s="12"/>
      <c r="Q15" s="12"/>
      <c r="R15" s="1"/>
      <c r="S15" s="9"/>
      <c r="T15" s="1"/>
      <c r="V15" s="1"/>
      <c r="W15" s="1"/>
      <c r="X15" s="19"/>
      <c r="Y15" s="19"/>
      <c r="Z15" s="19"/>
      <c r="AA15" s="19"/>
      <c r="AB15" s="1"/>
    </row>
    <row r="16" spans="1:28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L16" s="1"/>
      <c r="M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x14ac:dyDescent="0.2">
      <c r="A17" s="3" t="s">
        <v>180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"/>
      <c r="T18" s="1"/>
      <c r="U18" s="1"/>
      <c r="V18" s="1"/>
      <c r="W18" s="1"/>
      <c r="X18" s="1"/>
      <c r="Y18" s="1"/>
      <c r="Z18" s="16"/>
      <c r="AA18" s="16"/>
      <c r="AB18" s="1"/>
    </row>
    <row r="19" spans="1:28" x14ac:dyDescent="0.2">
      <c r="A19" s="616"/>
      <c r="B19" s="617"/>
      <c r="C19" s="617"/>
      <c r="D19" s="618"/>
      <c r="E19" s="615" t="str">
        <f>IF(infosheet!I96="yes",infosheet!C71, " ")</f>
        <v xml:space="preserve"> </v>
      </c>
      <c r="F19" s="615"/>
      <c r="G19" s="615"/>
      <c r="H19" s="615" t="str">
        <f>IF(infosheet!I96="yes",infosheet!D71, " ")</f>
        <v xml:space="preserve"> </v>
      </c>
      <c r="I19" s="615"/>
      <c r="J19" s="615"/>
      <c r="K19" s="615" t="str">
        <f>IF(infosheet!I96="yes",infosheet!E71, " ")</f>
        <v xml:space="preserve"> </v>
      </c>
      <c r="L19" s="615"/>
      <c r="M19" s="615"/>
      <c r="N19" s="615" t="str">
        <f>IF(infosheet!I96="yes",infosheet!F71, " ")</f>
        <v xml:space="preserve"> </v>
      </c>
      <c r="O19" s="615"/>
      <c r="P19" s="615"/>
      <c r="Q19" s="615" t="str">
        <f>IF(infosheet!I96="yes",infosheet!G71, " ")</f>
        <v xml:space="preserve"> </v>
      </c>
      <c r="R19" s="615"/>
      <c r="S19" s="615"/>
      <c r="T19" s="615" t="str">
        <f>IF(infosheet!I96="yes",infosheet!H71, " ")</f>
        <v xml:space="preserve"> </v>
      </c>
      <c r="U19" s="615"/>
      <c r="V19" s="615"/>
      <c r="W19" s="615" t="str">
        <f>IF(infosheet!I96="yes",infosheet!I71, " ")</f>
        <v xml:space="preserve"> </v>
      </c>
      <c r="X19" s="615"/>
      <c r="Y19" s="615"/>
      <c r="Z19" s="616"/>
      <c r="AA19" s="617"/>
      <c r="AB19" s="618"/>
    </row>
    <row r="20" spans="1:28" x14ac:dyDescent="0.2">
      <c r="A20" s="619" t="s">
        <v>67</v>
      </c>
      <c r="B20" s="620"/>
      <c r="C20" s="620"/>
      <c r="D20" s="621"/>
      <c r="E20" s="622" t="s">
        <v>24</v>
      </c>
      <c r="F20" s="622"/>
      <c r="G20" s="622"/>
      <c r="H20" s="622" t="s">
        <v>25</v>
      </c>
      <c r="I20" s="622"/>
      <c r="J20" s="622"/>
      <c r="K20" s="622" t="s">
        <v>26</v>
      </c>
      <c r="L20" s="622"/>
      <c r="M20" s="622"/>
      <c r="N20" s="622" t="s">
        <v>27</v>
      </c>
      <c r="O20" s="622"/>
      <c r="P20" s="622"/>
      <c r="Q20" s="622" t="s">
        <v>28</v>
      </c>
      <c r="R20" s="622"/>
      <c r="S20" s="622"/>
      <c r="T20" s="622" t="s">
        <v>29</v>
      </c>
      <c r="U20" s="622"/>
      <c r="V20" s="622"/>
      <c r="W20" s="622" t="s">
        <v>30</v>
      </c>
      <c r="X20" s="622"/>
      <c r="Y20" s="622"/>
      <c r="Z20" s="622" t="s">
        <v>17</v>
      </c>
      <c r="AA20" s="622"/>
      <c r="AB20" s="622"/>
    </row>
    <row r="21" spans="1:28" x14ac:dyDescent="0.2">
      <c r="A21" s="625" t="s">
        <v>31</v>
      </c>
      <c r="B21" s="625"/>
      <c r="C21" s="625"/>
      <c r="D21" s="625"/>
      <c r="E21" s="623" t="str">
        <f>IF(infosheet!I99="yes",infosheet!C73, " ")</f>
        <v xml:space="preserve"> </v>
      </c>
      <c r="F21" s="623"/>
      <c r="G21" s="623"/>
      <c r="H21" s="623" t="str">
        <f>IF(infosheet!I99="yes",infosheet!D73, " ")</f>
        <v xml:space="preserve"> </v>
      </c>
      <c r="I21" s="623"/>
      <c r="J21" s="623"/>
      <c r="K21" s="623" t="str">
        <f>IF(infosheet!I99="yes",infosheet!E73, " ")</f>
        <v xml:space="preserve"> </v>
      </c>
      <c r="L21" s="623"/>
      <c r="M21" s="623"/>
      <c r="N21" s="623" t="str">
        <f>IF(infosheet!I99="yes",infosheet!F73, " ")</f>
        <v xml:space="preserve"> </v>
      </c>
      <c r="O21" s="623"/>
      <c r="P21" s="623"/>
      <c r="Q21" s="623" t="str">
        <f>IF(infosheet!I99="yes",infosheet!G73, " ")</f>
        <v xml:space="preserve"> </v>
      </c>
      <c r="R21" s="623"/>
      <c r="S21" s="623"/>
      <c r="T21" s="623" t="str">
        <f>IF(infosheet!I99="yes",infosheet!H73, " ")</f>
        <v xml:space="preserve"> </v>
      </c>
      <c r="U21" s="623"/>
      <c r="V21" s="623"/>
      <c r="W21" s="623" t="str">
        <f>IF(infosheet!I99="yes",infosheet!I73, " ")</f>
        <v xml:space="preserve"> </v>
      </c>
      <c r="X21" s="623"/>
      <c r="Y21" s="623"/>
      <c r="Z21" s="624">
        <f>SUM(E21:W21)</f>
        <v>0</v>
      </c>
      <c r="AA21" s="624"/>
      <c r="AB21" s="624"/>
    </row>
    <row r="22" spans="1:28" x14ac:dyDescent="0.2">
      <c r="A22" s="625" t="s">
        <v>14</v>
      </c>
      <c r="B22" s="625"/>
      <c r="C22" s="625"/>
      <c r="D22" s="625"/>
      <c r="E22" s="623" t="str">
        <f>IF(infosheet!I100="yes",infosheet!C74, " ")</f>
        <v xml:space="preserve"> </v>
      </c>
      <c r="F22" s="623"/>
      <c r="G22" s="623"/>
      <c r="H22" s="623" t="str">
        <f>IF(infosheet!I100="yes",infosheet!D74, " ")</f>
        <v xml:space="preserve"> </v>
      </c>
      <c r="I22" s="623"/>
      <c r="J22" s="623"/>
      <c r="K22" s="623" t="str">
        <f>IF(infosheet!I100="yes",infosheet!E74, " ")</f>
        <v xml:space="preserve"> </v>
      </c>
      <c r="L22" s="623"/>
      <c r="M22" s="623"/>
      <c r="N22" s="623" t="str">
        <f>IF(infosheet!I100="yes",infosheet!F74, " ")</f>
        <v xml:space="preserve"> </v>
      </c>
      <c r="O22" s="623"/>
      <c r="P22" s="623"/>
      <c r="Q22" s="623" t="str">
        <f>IF(infosheet!I100="yes",infosheet!G74, " ")</f>
        <v xml:space="preserve"> </v>
      </c>
      <c r="R22" s="623"/>
      <c r="S22" s="623"/>
      <c r="T22" s="623" t="str">
        <f>IF(infosheet!I100="yes",infosheet!H74, " ")</f>
        <v xml:space="preserve"> </v>
      </c>
      <c r="U22" s="623"/>
      <c r="V22" s="623"/>
      <c r="W22" s="623" t="str">
        <f>IF(infosheet!I100="yes",infosheet!I74, " ")</f>
        <v xml:space="preserve"> </v>
      </c>
      <c r="X22" s="623"/>
      <c r="Y22" s="623"/>
      <c r="Z22" s="624">
        <f>SUM(E22:W22)</f>
        <v>0</v>
      </c>
      <c r="AA22" s="624"/>
      <c r="AB22" s="624"/>
    </row>
    <row r="23" spans="1:28" ht="13.5" thickBot="1" x14ac:dyDescent="0.25">
      <c r="A23" s="630" t="s">
        <v>65</v>
      </c>
      <c r="B23" s="630"/>
      <c r="C23" s="630"/>
      <c r="D23" s="630"/>
      <c r="E23" s="623" t="str">
        <f>IF(infosheet!I101="yes",infosheet!C75, " ")</f>
        <v xml:space="preserve"> </v>
      </c>
      <c r="F23" s="623"/>
      <c r="G23" s="623"/>
      <c r="H23" s="623" t="str">
        <f>IF(infosheet!I101="yes",infosheet!D75, " ")</f>
        <v xml:space="preserve"> </v>
      </c>
      <c r="I23" s="623"/>
      <c r="J23" s="623"/>
      <c r="K23" s="623" t="str">
        <f>IF(infosheet!I101="yes",infosheet!E75, " ")</f>
        <v xml:space="preserve"> </v>
      </c>
      <c r="L23" s="623"/>
      <c r="M23" s="623"/>
      <c r="N23" s="623" t="str">
        <f>IF(infosheet!I101="yes",infosheet!F75, " ")</f>
        <v xml:space="preserve"> </v>
      </c>
      <c r="O23" s="623"/>
      <c r="P23" s="623"/>
      <c r="Q23" s="623" t="str">
        <f>IF(infosheet!I101="yes",infosheet!G75, " ")</f>
        <v xml:space="preserve"> </v>
      </c>
      <c r="R23" s="623"/>
      <c r="S23" s="623"/>
      <c r="T23" s="623" t="str">
        <f>IF(infosheet!I101="yes",infosheet!H75, " ")</f>
        <v xml:space="preserve"> </v>
      </c>
      <c r="U23" s="623"/>
      <c r="V23" s="623"/>
      <c r="W23" s="623" t="str">
        <f>IF(infosheet!I101="yes",infosheet!I75, " ")</f>
        <v xml:space="preserve"> </v>
      </c>
      <c r="X23" s="623"/>
      <c r="Y23" s="623"/>
      <c r="Z23" s="631">
        <f>SUM(E23:W23)</f>
        <v>0</v>
      </c>
      <c r="AA23" s="631"/>
      <c r="AB23" s="631"/>
    </row>
    <row r="24" spans="1:28" ht="13.5" thickBot="1" x14ac:dyDescent="0.25">
      <c r="A24" s="628" t="s">
        <v>66</v>
      </c>
      <c r="B24" s="629"/>
      <c r="C24" s="629"/>
      <c r="D24" s="629"/>
      <c r="E24" s="626">
        <f>SUM(E21:G23)</f>
        <v>0</v>
      </c>
      <c r="F24" s="626"/>
      <c r="G24" s="626"/>
      <c r="H24" s="626">
        <f>SUM(H21:J23)</f>
        <v>0</v>
      </c>
      <c r="I24" s="626"/>
      <c r="J24" s="626"/>
      <c r="K24" s="626">
        <f>SUM(K21:M23)</f>
        <v>0</v>
      </c>
      <c r="L24" s="626"/>
      <c r="M24" s="626"/>
      <c r="N24" s="626">
        <f>SUM(N21:P23)</f>
        <v>0</v>
      </c>
      <c r="O24" s="626"/>
      <c r="P24" s="626"/>
      <c r="Q24" s="626">
        <f>SUM(Q21:S23)</f>
        <v>0</v>
      </c>
      <c r="R24" s="626"/>
      <c r="S24" s="626"/>
      <c r="T24" s="626">
        <f>SUM(T21:V23)</f>
        <v>0</v>
      </c>
      <c r="U24" s="626"/>
      <c r="V24" s="626"/>
      <c r="W24" s="626">
        <f>SUM(W21:Y23)</f>
        <v>0</v>
      </c>
      <c r="X24" s="626"/>
      <c r="Y24" s="626"/>
      <c r="Z24" s="626">
        <f>SUM(Z21:Z23)</f>
        <v>0</v>
      </c>
      <c r="AA24" s="626"/>
      <c r="AB24" s="627"/>
    </row>
    <row r="25" spans="1:28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x14ac:dyDescent="0.2">
      <c r="A27" s="632"/>
      <c r="B27" s="633"/>
      <c r="C27" s="633"/>
      <c r="D27" s="634"/>
      <c r="E27" s="615" t="str">
        <f>IF(infosheet!I96="yes",infosheet!C78, " ")</f>
        <v xml:space="preserve"> </v>
      </c>
      <c r="F27" s="615"/>
      <c r="G27" s="615"/>
      <c r="H27" s="615" t="str">
        <f>IF(infosheet!I96="yes",infosheet!D78, " ")</f>
        <v xml:space="preserve"> </v>
      </c>
      <c r="I27" s="615"/>
      <c r="J27" s="615"/>
      <c r="K27" s="615" t="str">
        <f>IF(infosheet!I96="yes",infosheet!E78, " ")</f>
        <v xml:space="preserve"> </v>
      </c>
      <c r="L27" s="615"/>
      <c r="M27" s="615"/>
      <c r="N27" s="615" t="str">
        <f>IF(infosheet!I96="yes",infosheet!F78, " ")</f>
        <v xml:space="preserve"> </v>
      </c>
      <c r="O27" s="615"/>
      <c r="P27" s="615"/>
      <c r="Q27" s="615" t="str">
        <f>IF(infosheet!I96="yes",infosheet!G78, " ")</f>
        <v xml:space="preserve"> </v>
      </c>
      <c r="R27" s="615"/>
      <c r="S27" s="615"/>
      <c r="T27" s="615" t="str">
        <f>IF(infosheet!I96="yes",infosheet!H78, " ")</f>
        <v xml:space="preserve"> </v>
      </c>
      <c r="U27" s="615"/>
      <c r="V27" s="615"/>
      <c r="W27" s="615" t="str">
        <f>IF(infosheet!I96="yes",infosheet!I78, " ")</f>
        <v xml:space="preserve"> </v>
      </c>
      <c r="X27" s="615"/>
      <c r="Y27" s="615"/>
      <c r="Z27" s="616"/>
      <c r="AA27" s="617"/>
      <c r="AB27" s="618"/>
    </row>
    <row r="28" spans="1:28" x14ac:dyDescent="0.2">
      <c r="A28" s="632" t="s">
        <v>68</v>
      </c>
      <c r="B28" s="633"/>
      <c r="C28" s="633"/>
      <c r="D28" s="634"/>
      <c r="E28" s="622" t="s">
        <v>24</v>
      </c>
      <c r="F28" s="622"/>
      <c r="G28" s="622"/>
      <c r="H28" s="622" t="s">
        <v>25</v>
      </c>
      <c r="I28" s="622"/>
      <c r="J28" s="622"/>
      <c r="K28" s="622" t="s">
        <v>26</v>
      </c>
      <c r="L28" s="622"/>
      <c r="M28" s="622"/>
      <c r="N28" s="622" t="s">
        <v>27</v>
      </c>
      <c r="O28" s="622"/>
      <c r="P28" s="622"/>
      <c r="Q28" s="622" t="s">
        <v>28</v>
      </c>
      <c r="R28" s="622"/>
      <c r="S28" s="622"/>
      <c r="T28" s="622" t="s">
        <v>29</v>
      </c>
      <c r="U28" s="622"/>
      <c r="V28" s="622"/>
      <c r="W28" s="622" t="s">
        <v>30</v>
      </c>
      <c r="X28" s="622"/>
      <c r="Y28" s="622"/>
      <c r="Z28" s="622" t="s">
        <v>17</v>
      </c>
      <c r="AA28" s="622"/>
      <c r="AB28" s="622"/>
    </row>
    <row r="29" spans="1:28" x14ac:dyDescent="0.2">
      <c r="A29" s="625" t="s">
        <v>31</v>
      </c>
      <c r="B29" s="625"/>
      <c r="C29" s="625"/>
      <c r="D29" s="636"/>
      <c r="E29" s="623" t="str">
        <f>IF(infosheet!I99="yes",infosheet!C80, " ")</f>
        <v xml:space="preserve"> </v>
      </c>
      <c r="F29" s="623"/>
      <c r="G29" s="623"/>
      <c r="H29" s="623" t="str">
        <f>IF(infosheet!I99="yes",infosheet!D80, " ")</f>
        <v xml:space="preserve"> </v>
      </c>
      <c r="I29" s="623"/>
      <c r="J29" s="623"/>
      <c r="K29" s="623" t="str">
        <f>IF(infosheet!I99="yes",infosheet!E80, " ")</f>
        <v xml:space="preserve"> </v>
      </c>
      <c r="L29" s="623"/>
      <c r="M29" s="623"/>
      <c r="N29" s="623" t="str">
        <f>IF(infosheet!I99="yes",infosheet!F80, " ")</f>
        <v xml:space="preserve"> </v>
      </c>
      <c r="O29" s="623"/>
      <c r="P29" s="623"/>
      <c r="Q29" s="623" t="str">
        <f>IF(infosheet!I99="yes",infosheet!G80, " ")</f>
        <v xml:space="preserve"> </v>
      </c>
      <c r="R29" s="623"/>
      <c r="S29" s="623"/>
      <c r="T29" s="623" t="str">
        <f>IF(infosheet!I99="yes",infosheet!H80, " ")</f>
        <v xml:space="preserve"> </v>
      </c>
      <c r="U29" s="623"/>
      <c r="V29" s="623"/>
      <c r="W29" s="623" t="str">
        <f>IF(infosheet!I99="yes",infosheet!I80, " ")</f>
        <v xml:space="preserve"> </v>
      </c>
      <c r="X29" s="623"/>
      <c r="Y29" s="623"/>
      <c r="Z29" s="624">
        <f>SUM(E29:W29)</f>
        <v>0</v>
      </c>
      <c r="AA29" s="624"/>
      <c r="AB29" s="624"/>
    </row>
    <row r="30" spans="1:28" x14ac:dyDescent="0.2">
      <c r="A30" s="625" t="s">
        <v>14</v>
      </c>
      <c r="B30" s="625"/>
      <c r="C30" s="625"/>
      <c r="D30" s="636"/>
      <c r="E30" s="623" t="str">
        <f>IF(infosheet!I100="yes",infosheet!C81, " ")</f>
        <v xml:space="preserve"> </v>
      </c>
      <c r="F30" s="623"/>
      <c r="G30" s="623"/>
      <c r="H30" s="623" t="str">
        <f>IF(infosheet!I100="yes",infosheet!D81, " ")</f>
        <v xml:space="preserve"> </v>
      </c>
      <c r="I30" s="623"/>
      <c r="J30" s="623"/>
      <c r="K30" s="623" t="str">
        <f>IF(infosheet!I100="yes",infosheet!E81, " ")</f>
        <v xml:space="preserve"> </v>
      </c>
      <c r="L30" s="623"/>
      <c r="M30" s="623"/>
      <c r="N30" s="623" t="str">
        <f>IF(infosheet!I100="yes",infosheet!F81, " ")</f>
        <v xml:space="preserve"> </v>
      </c>
      <c r="O30" s="623"/>
      <c r="P30" s="623"/>
      <c r="Q30" s="623" t="str">
        <f>IF(infosheet!I100="yes",infosheet!G81, " ")</f>
        <v xml:space="preserve"> </v>
      </c>
      <c r="R30" s="623"/>
      <c r="S30" s="623"/>
      <c r="T30" s="623" t="str">
        <f>IF(infosheet!I100="yes",infosheet!H81, " ")</f>
        <v xml:space="preserve"> </v>
      </c>
      <c r="U30" s="623"/>
      <c r="V30" s="623"/>
      <c r="W30" s="623" t="str">
        <f>IF(infosheet!I100="yes",infosheet!I81, " ")</f>
        <v xml:space="preserve"> </v>
      </c>
      <c r="X30" s="623"/>
      <c r="Y30" s="623"/>
      <c r="Z30" s="624">
        <f>SUM(E30:W30)</f>
        <v>0</v>
      </c>
      <c r="AA30" s="624"/>
      <c r="AB30" s="624"/>
    </row>
    <row r="31" spans="1:28" ht="13.5" thickBot="1" x14ac:dyDescent="0.25">
      <c r="A31" s="630" t="s">
        <v>65</v>
      </c>
      <c r="B31" s="630"/>
      <c r="C31" s="630"/>
      <c r="D31" s="635"/>
      <c r="E31" s="623" t="str">
        <f>IF(infosheet!I101="yes",infosheet!C82, " ")</f>
        <v xml:space="preserve"> </v>
      </c>
      <c r="F31" s="623"/>
      <c r="G31" s="623"/>
      <c r="H31" s="623" t="str">
        <f>IF(infosheet!I101="yes",infosheet!D82, " ")</f>
        <v xml:space="preserve"> </v>
      </c>
      <c r="I31" s="623"/>
      <c r="J31" s="623"/>
      <c r="K31" s="623" t="str">
        <f>IF(infosheet!I101="yes",infosheet!E82, " ")</f>
        <v xml:space="preserve"> </v>
      </c>
      <c r="L31" s="623"/>
      <c r="M31" s="623"/>
      <c r="N31" s="623" t="str">
        <f>IF(infosheet!I101="yes",infosheet!F82, " ")</f>
        <v xml:space="preserve"> </v>
      </c>
      <c r="O31" s="623"/>
      <c r="P31" s="623"/>
      <c r="Q31" s="623" t="str">
        <f>IF(infosheet!I101="yes",infosheet!G82, " ")</f>
        <v xml:space="preserve"> </v>
      </c>
      <c r="R31" s="623"/>
      <c r="S31" s="623"/>
      <c r="T31" s="623" t="str">
        <f>IF(infosheet!I101="yes",infosheet!H82, " ")</f>
        <v xml:space="preserve"> </v>
      </c>
      <c r="U31" s="623"/>
      <c r="V31" s="623"/>
      <c r="W31" s="623" t="str">
        <f>IF(infosheet!I101="yes",infosheet!I82, " ")</f>
        <v xml:space="preserve"> </v>
      </c>
      <c r="X31" s="623"/>
      <c r="Y31" s="623"/>
      <c r="Z31" s="631">
        <f>SUM(E31:W31)</f>
        <v>0</v>
      </c>
      <c r="AA31" s="631"/>
      <c r="AB31" s="631"/>
    </row>
    <row r="32" spans="1:28" ht="13.5" thickBot="1" x14ac:dyDescent="0.25">
      <c r="A32" s="639" t="s">
        <v>66</v>
      </c>
      <c r="B32" s="640"/>
      <c r="C32" s="640"/>
      <c r="D32" s="641"/>
      <c r="E32" s="626">
        <f>SUM(E29:G30)</f>
        <v>0</v>
      </c>
      <c r="F32" s="626"/>
      <c r="G32" s="626"/>
      <c r="H32" s="626">
        <f>SUM(H29:J30)</f>
        <v>0</v>
      </c>
      <c r="I32" s="626"/>
      <c r="J32" s="626"/>
      <c r="K32" s="626">
        <f>SUM(K29:M30)</f>
        <v>0</v>
      </c>
      <c r="L32" s="626"/>
      <c r="M32" s="626"/>
      <c r="N32" s="626">
        <f>SUM(N29:P30)</f>
        <v>0</v>
      </c>
      <c r="O32" s="626"/>
      <c r="P32" s="626"/>
      <c r="Q32" s="626">
        <f>SUM(Q29:S30)</f>
        <v>0</v>
      </c>
      <c r="R32" s="626"/>
      <c r="S32" s="626"/>
      <c r="T32" s="626">
        <f>SUM(T29:V30)</f>
        <v>0</v>
      </c>
      <c r="U32" s="626"/>
      <c r="V32" s="626"/>
      <c r="W32" s="626">
        <f>SUM(W29:Y30)</f>
        <v>0</v>
      </c>
      <c r="X32" s="626"/>
      <c r="Y32" s="626"/>
      <c r="Z32" s="626">
        <f>SUM(Z29:Z31)</f>
        <v>0</v>
      </c>
      <c r="AA32" s="626"/>
      <c r="AB32" s="627"/>
    </row>
    <row r="33" spans="1:28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x14ac:dyDescent="0.2">
      <c r="A34" s="637" t="s">
        <v>69</v>
      </c>
      <c r="B34" s="637"/>
      <c r="C34" s="637"/>
      <c r="D34" s="637"/>
      <c r="E34" s="637"/>
      <c r="F34" s="637"/>
      <c r="G34" s="637"/>
      <c r="H34" s="637"/>
      <c r="I34" s="637"/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  <c r="Y34" s="637"/>
      <c r="Z34" s="637"/>
      <c r="AA34" s="637"/>
      <c r="AB34" s="637"/>
    </row>
    <row r="35" spans="1:28" x14ac:dyDescent="0.2">
      <c r="A35" s="637"/>
      <c r="B35" s="637"/>
      <c r="C35" s="637"/>
      <c r="D35" s="637"/>
      <c r="E35" s="637"/>
      <c r="F35" s="637"/>
      <c r="G35" s="637"/>
      <c r="H35" s="637"/>
      <c r="I35" s="637"/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  <c r="Y35" s="637"/>
      <c r="Z35" s="637"/>
      <c r="AA35" s="637"/>
      <c r="AB35" s="637"/>
    </row>
    <row r="36" spans="1:28" x14ac:dyDescent="0.2">
      <c r="A36" s="637"/>
      <c r="B36" s="637"/>
      <c r="C36" s="637"/>
      <c r="D36" s="637"/>
      <c r="E36" s="637"/>
      <c r="F36" s="637"/>
      <c r="G36" s="637"/>
      <c r="H36" s="637"/>
      <c r="I36" s="637"/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  <c r="Y36" s="637"/>
      <c r="Z36" s="637"/>
      <c r="AA36" s="637"/>
      <c r="AB36" s="637"/>
    </row>
    <row r="37" spans="1:28" x14ac:dyDescent="0.2">
      <c r="A37" s="290"/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</row>
    <row r="38" spans="1:2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x14ac:dyDescent="0.2">
      <c r="A39" s="4"/>
      <c r="B39" s="4"/>
      <c r="C39" s="4"/>
      <c r="D39" s="4"/>
      <c r="E39" s="4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4"/>
      <c r="U39" s="4"/>
      <c r="V39" s="4"/>
      <c r="W39" s="4"/>
      <c r="X39" s="4"/>
      <c r="Y39" s="4"/>
      <c r="Z39" s="4"/>
      <c r="AA39" s="4"/>
      <c r="AB39" s="4"/>
    </row>
    <row r="40" spans="1:28" x14ac:dyDescent="0.2">
      <c r="A40" s="532" t="s">
        <v>70</v>
      </c>
      <c r="B40" s="532"/>
      <c r="C40" s="532"/>
      <c r="D40" s="532"/>
      <c r="E40" s="532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532" t="s">
        <v>71</v>
      </c>
      <c r="U40" s="532"/>
      <c r="V40" s="532"/>
      <c r="W40" s="532"/>
      <c r="X40" s="532"/>
      <c r="Y40" s="532"/>
      <c r="Z40" s="532"/>
      <c r="AA40" s="532"/>
      <c r="AB40" s="532"/>
    </row>
    <row r="41" spans="1:2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532" t="s">
        <v>72</v>
      </c>
      <c r="U43" s="532"/>
      <c r="V43" s="532"/>
      <c r="W43" s="532"/>
      <c r="X43" s="532"/>
      <c r="Y43" s="532"/>
      <c r="Z43" s="532"/>
      <c r="AA43" s="532"/>
      <c r="AB43" s="532"/>
    </row>
    <row r="44" spans="1:2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x14ac:dyDescent="0.2">
      <c r="A47" s="13" t="s">
        <v>73</v>
      </c>
      <c r="B47" s="4"/>
      <c r="C47" s="4"/>
      <c r="D47" s="1"/>
      <c r="E47" s="1"/>
      <c r="F47" s="1"/>
      <c r="G47" s="1"/>
      <c r="H47" s="17" t="s">
        <v>74</v>
      </c>
      <c r="I47" s="4"/>
      <c r="J47" s="4"/>
      <c r="K47" s="4"/>
      <c r="L47" s="4"/>
      <c r="M47" s="4"/>
      <c r="N47" s="4"/>
      <c r="O47" s="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x14ac:dyDescent="0.2">
      <c r="A49" s="1"/>
      <c r="B49" s="1"/>
      <c r="C49" s="1"/>
      <c r="D49" s="1"/>
      <c r="E49" s="1"/>
      <c r="F49" s="1"/>
      <c r="G49" s="1"/>
      <c r="H49" s="1" t="s">
        <v>75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638"/>
      <c r="U49" s="638"/>
      <c r="V49" s="638"/>
      <c r="W49" s="638"/>
      <c r="X49" s="638"/>
      <c r="Y49" s="1"/>
      <c r="Z49" s="1"/>
      <c r="AA49" s="1"/>
      <c r="AB49" s="1"/>
    </row>
    <row r="50" spans="1:28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x14ac:dyDescent="0.2">
      <c r="A51" s="1"/>
      <c r="B51" s="1"/>
      <c r="C51" s="1"/>
      <c r="D51" s="1"/>
      <c r="E51" s="1"/>
      <c r="F51" s="1"/>
      <c r="G51" s="1"/>
      <c r="H51" s="1" t="s">
        <v>76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638"/>
      <c r="U51" s="638"/>
      <c r="V51" s="638"/>
      <c r="W51" s="638"/>
      <c r="X51" s="638"/>
      <c r="Y51" s="1"/>
      <c r="Z51" s="1"/>
      <c r="AA51" s="1"/>
      <c r="AB51" s="1"/>
    </row>
    <row r="52" spans="1:28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x14ac:dyDescent="0.2">
      <c r="A53" s="1"/>
      <c r="B53" s="1"/>
      <c r="C53" s="1"/>
      <c r="D53" s="1"/>
      <c r="E53" s="1"/>
      <c r="F53" s="1"/>
      <c r="G53" s="1"/>
      <c r="H53" s="1" t="s">
        <v>77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638"/>
      <c r="U53" s="638"/>
      <c r="V53" s="638"/>
      <c r="W53" s="638"/>
      <c r="X53" s="638"/>
      <c r="Y53" s="1"/>
      <c r="Z53" s="1"/>
      <c r="AA53" s="1"/>
      <c r="AB53" s="1"/>
    </row>
    <row r="54" spans="1:28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x14ac:dyDescent="0.2">
      <c r="A56" s="13" t="s">
        <v>78</v>
      </c>
      <c r="B56" s="4"/>
      <c r="C56" s="4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x14ac:dyDescent="0.2">
      <c r="A58" s="1" t="s">
        <v>79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x14ac:dyDescent="0.2">
      <c r="A60" s="1" t="s">
        <v>80</v>
      </c>
      <c r="B60" s="1"/>
      <c r="C60" s="1"/>
      <c r="D60" s="1"/>
      <c r="E60" s="4"/>
      <c r="F60" s="4"/>
      <c r="G60" s="4"/>
      <c r="H60" s="4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</sheetData>
  <sheetProtection password="A2DC" sheet="1" objects="1" scenarios="1"/>
  <mergeCells count="123">
    <mergeCell ref="A34:AB36"/>
    <mergeCell ref="A40:E40"/>
    <mergeCell ref="T40:AB40"/>
    <mergeCell ref="T43:AB43"/>
    <mergeCell ref="T49:X49"/>
    <mergeCell ref="T51:X51"/>
    <mergeCell ref="T53:X53"/>
    <mergeCell ref="A1:AB1"/>
    <mergeCell ref="A3:AB3"/>
    <mergeCell ref="W32:Y32"/>
    <mergeCell ref="Z32:AB32"/>
    <mergeCell ref="T30:V30"/>
    <mergeCell ref="W30:Y30"/>
    <mergeCell ref="Z30:AB30"/>
    <mergeCell ref="A32:D32"/>
    <mergeCell ref="E32:G32"/>
    <mergeCell ref="H32:J32"/>
    <mergeCell ref="K32:M32"/>
    <mergeCell ref="N32:P32"/>
    <mergeCell ref="Q32:S32"/>
    <mergeCell ref="T32:V32"/>
    <mergeCell ref="A30:D30"/>
    <mergeCell ref="E30:G30"/>
    <mergeCell ref="H30:J30"/>
    <mergeCell ref="T29:V29"/>
    <mergeCell ref="W29:Y29"/>
    <mergeCell ref="Z29:AB29"/>
    <mergeCell ref="A31:D31"/>
    <mergeCell ref="E31:G31"/>
    <mergeCell ref="H31:J31"/>
    <mergeCell ref="K31:M31"/>
    <mergeCell ref="N31:P31"/>
    <mergeCell ref="Q31:S31"/>
    <mergeCell ref="T31:V31"/>
    <mergeCell ref="W31:Y31"/>
    <mergeCell ref="Z31:AB31"/>
    <mergeCell ref="K30:M30"/>
    <mergeCell ref="N30:P30"/>
    <mergeCell ref="Q30:S30"/>
    <mergeCell ref="A29:D29"/>
    <mergeCell ref="E29:G29"/>
    <mergeCell ref="H29:J29"/>
    <mergeCell ref="K29:M29"/>
    <mergeCell ref="N29:P29"/>
    <mergeCell ref="Q29:S29"/>
    <mergeCell ref="T27:V27"/>
    <mergeCell ref="W27:Y27"/>
    <mergeCell ref="Z27:AB27"/>
    <mergeCell ref="A28:D28"/>
    <mergeCell ref="E28:G28"/>
    <mergeCell ref="H28:J28"/>
    <mergeCell ref="K28:M28"/>
    <mergeCell ref="N28:P28"/>
    <mergeCell ref="Q28:S28"/>
    <mergeCell ref="T28:V28"/>
    <mergeCell ref="A27:D27"/>
    <mergeCell ref="E27:G27"/>
    <mergeCell ref="H27:J27"/>
    <mergeCell ref="K27:M27"/>
    <mergeCell ref="N27:P27"/>
    <mergeCell ref="Q27:S27"/>
    <mergeCell ref="W28:Y28"/>
    <mergeCell ref="Z28:AB28"/>
    <mergeCell ref="Z24:AB24"/>
    <mergeCell ref="W22:Y22"/>
    <mergeCell ref="Z22:AB22"/>
    <mergeCell ref="A24:D24"/>
    <mergeCell ref="E24:G24"/>
    <mergeCell ref="H24:J24"/>
    <mergeCell ref="K24:M24"/>
    <mergeCell ref="N24:P24"/>
    <mergeCell ref="Q24:S24"/>
    <mergeCell ref="T24:V24"/>
    <mergeCell ref="W24:Y24"/>
    <mergeCell ref="A23:D23"/>
    <mergeCell ref="E23:G23"/>
    <mergeCell ref="H23:J23"/>
    <mergeCell ref="K23:M23"/>
    <mergeCell ref="N23:P23"/>
    <mergeCell ref="Q23:S23"/>
    <mergeCell ref="T23:V23"/>
    <mergeCell ref="W23:Y23"/>
    <mergeCell ref="Z23:AB23"/>
    <mergeCell ref="T21:V21"/>
    <mergeCell ref="W21:Y21"/>
    <mergeCell ref="Z21:AB21"/>
    <mergeCell ref="A22:D22"/>
    <mergeCell ref="E22:G22"/>
    <mergeCell ref="H22:J22"/>
    <mergeCell ref="K22:M22"/>
    <mergeCell ref="N22:P22"/>
    <mergeCell ref="Q22:S22"/>
    <mergeCell ref="T22:V22"/>
    <mergeCell ref="A21:D21"/>
    <mergeCell ref="E21:G21"/>
    <mergeCell ref="H21:J21"/>
    <mergeCell ref="K21:M21"/>
    <mergeCell ref="N21:P21"/>
    <mergeCell ref="Q21:S21"/>
    <mergeCell ref="X14:AA14"/>
    <mergeCell ref="W8:AA8"/>
    <mergeCell ref="C12:F12"/>
    <mergeCell ref="K12:N12"/>
    <mergeCell ref="Q12:S12"/>
    <mergeCell ref="X12:Z12"/>
    <mergeCell ref="W19:Y19"/>
    <mergeCell ref="Z19:AB19"/>
    <mergeCell ref="A20:D20"/>
    <mergeCell ref="E20:G20"/>
    <mergeCell ref="H20:J20"/>
    <mergeCell ref="K20:M20"/>
    <mergeCell ref="N20:P20"/>
    <mergeCell ref="Q20:S20"/>
    <mergeCell ref="T20:V20"/>
    <mergeCell ref="W20:Y20"/>
    <mergeCell ref="A19:D19"/>
    <mergeCell ref="E19:G19"/>
    <mergeCell ref="H19:J19"/>
    <mergeCell ref="K19:M19"/>
    <mergeCell ref="N19:P19"/>
    <mergeCell ref="Q19:S19"/>
    <mergeCell ref="T19:V19"/>
    <mergeCell ref="Z20:AB20"/>
  </mergeCells>
  <printOptions horizontalCentered="1"/>
  <pageMargins left="0.25" right="0.25" top="0.25" bottom="0.25" header="0.3" footer="0"/>
  <pageSetup scale="97" orientation="portrait" r:id="rId1"/>
  <headerFooter>
    <oddFooter>&amp;R&amp;"Arial,Italic"&amp;6Ver. Aug.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2" tint="-0.499984740745262"/>
  </sheetPr>
  <dimension ref="A1:AB66"/>
  <sheetViews>
    <sheetView showGridLines="0" topLeftCell="A22" workbookViewId="0">
      <selection activeCell="N74" sqref="N74"/>
    </sheetView>
  </sheetViews>
  <sheetFormatPr defaultColWidth="9.140625" defaultRowHeight="12" x14ac:dyDescent="0.2"/>
  <cols>
    <col min="1" max="26" width="3.7109375" style="44" customWidth="1"/>
    <col min="27" max="27" width="4" style="44" customWidth="1"/>
    <col min="28" max="28" width="3.7109375" style="44" customWidth="1"/>
    <col min="29" max="16384" width="9.140625" style="44"/>
  </cols>
  <sheetData>
    <row r="1" spans="1:28" ht="12.75" x14ac:dyDescent="0.2">
      <c r="A1" s="651" t="s">
        <v>95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190"/>
    </row>
    <row r="2" spans="1:28" ht="12.75" x14ac:dyDescent="0.2">
      <c r="A2" s="651" t="s">
        <v>150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190"/>
    </row>
    <row r="3" spans="1:28" ht="12.75" x14ac:dyDescent="0.2">
      <c r="A3" s="651" t="s">
        <v>151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190"/>
    </row>
    <row r="4" spans="1:28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1.45" customHeight="1" x14ac:dyDescent="0.2">
      <c r="A5" s="650" t="s">
        <v>245</v>
      </c>
      <c r="B5" s="650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191"/>
      <c r="AB5" s="191"/>
    </row>
    <row r="6" spans="1:28" ht="17.25" customHeight="1" x14ac:dyDescent="0.2">
      <c r="A6" s="650"/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191"/>
      <c r="AB6" s="191"/>
    </row>
    <row r="7" spans="1:28" ht="12.75" customHeight="1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</row>
    <row r="8" spans="1:28" x14ac:dyDescent="0.2">
      <c r="A8" s="193" t="s">
        <v>159</v>
      </c>
      <c r="B8" s="194"/>
      <c r="C8" s="194"/>
      <c r="D8" s="194"/>
      <c r="E8" s="194"/>
      <c r="F8" s="194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2">
      <c r="A9" s="195"/>
      <c r="B9" s="60"/>
      <c r="C9" s="60"/>
      <c r="D9" s="60"/>
      <c r="E9" s="60"/>
      <c r="F9" s="6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2.75" x14ac:dyDescent="0.2">
      <c r="A11" s="42" t="s">
        <v>389</v>
      </c>
      <c r="B11" s="42"/>
      <c r="C11" s="42"/>
      <c r="D11" s="42"/>
      <c r="E11" s="42"/>
      <c r="F11" s="42"/>
      <c r="G11" s="42"/>
      <c r="H11" s="42"/>
      <c r="J11" s="196"/>
      <c r="K11" s="200" t="str">
        <f>IF(infosheet!G65="yes",CONCATENATE(infosheet!C4,"   -   ",infosheet!G4), " ")</f>
        <v xml:space="preserve"> </v>
      </c>
      <c r="L11" s="200"/>
      <c r="M11" s="200"/>
      <c r="N11" s="200"/>
      <c r="O11" s="200"/>
      <c r="P11" s="200"/>
      <c r="Q11" s="200"/>
      <c r="R11" s="200"/>
      <c r="S11" s="200"/>
      <c r="T11" s="200"/>
      <c r="U11" s="194"/>
      <c r="V11" s="194"/>
      <c r="W11" s="194"/>
      <c r="X11" s="42"/>
      <c r="Y11" s="42"/>
      <c r="Z11" s="42"/>
      <c r="AA11" s="42"/>
      <c r="AB11" s="42"/>
    </row>
    <row r="12" spans="1:28" x14ac:dyDescent="0.2">
      <c r="A12" s="42"/>
      <c r="B12" s="42"/>
      <c r="C12" s="42"/>
      <c r="D12" s="42"/>
      <c r="E12" s="42"/>
      <c r="F12" s="42"/>
      <c r="G12" s="42"/>
      <c r="H12" s="42"/>
      <c r="I12" s="197"/>
      <c r="J12" s="197"/>
      <c r="K12" s="197"/>
      <c r="L12" s="197"/>
      <c r="M12" s="197"/>
      <c r="N12" s="197"/>
      <c r="O12" s="197"/>
      <c r="P12" s="197"/>
      <c r="Q12" s="197"/>
      <c r="R12" s="197"/>
      <c r="S12" s="197"/>
      <c r="T12" s="197"/>
      <c r="U12" s="42"/>
      <c r="V12" s="42"/>
      <c r="W12" s="42"/>
      <c r="X12" s="42"/>
      <c r="Y12" s="42"/>
      <c r="Z12" s="42"/>
      <c r="AA12" s="42"/>
      <c r="AB12" s="42"/>
    </row>
    <row r="13" spans="1:28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12.75" x14ac:dyDescent="0.2">
      <c r="A14" s="42" t="s">
        <v>152</v>
      </c>
      <c r="B14" s="42"/>
      <c r="C14" s="644" t="str">
        <f>IF(infosheet!G65="yes",infosheet!F5, " ")</f>
        <v xml:space="preserve"> </v>
      </c>
      <c r="D14" s="644"/>
      <c r="E14" s="644"/>
      <c r="F14" s="644"/>
      <c r="G14" s="644"/>
      <c r="H14" s="644"/>
      <c r="I14" s="196"/>
      <c r="J14" s="196"/>
      <c r="K14" s="196"/>
      <c r="L14" s="196"/>
      <c r="M14" s="196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2">
      <c r="A15" s="42"/>
      <c r="B15" s="42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2.75" x14ac:dyDescent="0.2">
      <c r="A17" s="42" t="s">
        <v>153</v>
      </c>
      <c r="B17" s="42"/>
      <c r="C17" s="42"/>
      <c r="D17" s="42"/>
      <c r="E17" s="42"/>
      <c r="F17" s="198" t="str">
        <f>IF(infosheet!G65="Yes",CONCATENATE(infosheet!C6, " -   ",infosheet!F6, " - ",infosheet!I6), " ")</f>
        <v xml:space="preserve"> </v>
      </c>
      <c r="G17" s="198"/>
      <c r="H17" s="198"/>
      <c r="I17" s="198"/>
      <c r="J17" s="198"/>
      <c r="K17" s="198"/>
      <c r="L17" s="198"/>
      <c r="M17" s="199"/>
      <c r="N17" s="200"/>
      <c r="O17" s="200"/>
      <c r="P17" s="200"/>
      <c r="Q17" s="200"/>
      <c r="R17" s="200"/>
      <c r="S17" s="200"/>
      <c r="T17" s="200"/>
      <c r="U17" s="194"/>
      <c r="V17" s="194"/>
      <c r="W17" s="194"/>
      <c r="X17" s="42"/>
      <c r="Y17" s="42"/>
      <c r="Z17" s="42"/>
      <c r="AA17" s="42"/>
      <c r="AB17" s="42"/>
    </row>
    <row r="18" spans="1:28" x14ac:dyDescent="0.2">
      <c r="A18" s="42"/>
      <c r="B18" s="42"/>
      <c r="C18" s="42"/>
      <c r="D18" s="42"/>
      <c r="E18" s="42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2.75" x14ac:dyDescent="0.2">
      <c r="A20" s="42" t="s">
        <v>154</v>
      </c>
      <c r="B20" s="42"/>
      <c r="C20" s="42"/>
      <c r="D20" s="42"/>
      <c r="E20" s="646" t="str">
        <f>IF(infosheet!G65="yes",infosheet!C23, " ")</f>
        <v xml:space="preserve"> </v>
      </c>
      <c r="F20" s="646"/>
      <c r="G20" s="646"/>
      <c r="H20" s="646"/>
      <c r="I20" s="646"/>
      <c r="J20" s="646"/>
      <c r="K20" s="646"/>
      <c r="L20" s="646"/>
      <c r="M20" s="646"/>
      <c r="N20" s="201" t="s">
        <v>10</v>
      </c>
      <c r="O20" s="646" t="str">
        <f>IF(infosheet!G65="yes",infosheet!F23, " ")</f>
        <v xml:space="preserve"> </v>
      </c>
      <c r="P20" s="646"/>
      <c r="Q20" s="646"/>
      <c r="R20" s="646"/>
      <c r="S20" s="646"/>
      <c r="T20" s="646"/>
      <c r="U20" s="646"/>
      <c r="V20" s="646"/>
      <c r="W20" s="646"/>
      <c r="X20" s="42"/>
      <c r="Y20" s="42"/>
      <c r="Z20" s="42"/>
      <c r="AA20" s="42"/>
      <c r="AB20" s="42"/>
    </row>
    <row r="21" spans="1:28" x14ac:dyDescent="0.2">
      <c r="A21" s="42"/>
      <c r="B21" s="42"/>
      <c r="C21" s="42"/>
      <c r="D21" s="42"/>
      <c r="E21" s="197"/>
      <c r="F21" s="197"/>
      <c r="G21" s="197"/>
      <c r="H21" s="197"/>
      <c r="I21" s="197"/>
      <c r="J21" s="197"/>
      <c r="K21" s="197"/>
      <c r="L21" s="197"/>
      <c r="M21" s="197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12.75" x14ac:dyDescent="0.2">
      <c r="A23" s="42" t="s">
        <v>155</v>
      </c>
      <c r="B23" s="42"/>
      <c r="C23" s="42"/>
      <c r="D23" s="42"/>
      <c r="E23" s="644" t="str">
        <f>IF(infosheet!G65="yes",infosheet!G43, " ")</f>
        <v xml:space="preserve"> </v>
      </c>
      <c r="F23" s="644"/>
      <c r="G23" s="644"/>
      <c r="H23" s="644"/>
      <c r="I23" s="644"/>
      <c r="J23" s="644"/>
      <c r="K23" s="644"/>
      <c r="L23" s="644"/>
      <c r="M23" s="644"/>
      <c r="N23" s="644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2">
      <c r="A24" s="42"/>
      <c r="B24" s="42"/>
      <c r="C24" s="42"/>
      <c r="D24" s="42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12.75" customHeight="1" x14ac:dyDescent="0.2">
      <c r="A25" s="42"/>
      <c r="B25" s="42"/>
      <c r="C25" s="42"/>
      <c r="D25" s="652" t="str">
        <f>IF(infosheet!G65="yes",infosheet!H21, " ")</f>
        <v xml:space="preserve"> </v>
      </c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2"/>
      <c r="Z25" s="42"/>
      <c r="AA25" s="42"/>
      <c r="AB25" s="42"/>
    </row>
    <row r="26" spans="1:28" x14ac:dyDescent="0.2">
      <c r="A26" s="42" t="s">
        <v>156</v>
      </c>
      <c r="B26" s="42"/>
      <c r="C26" s="42"/>
      <c r="D26" s="653"/>
      <c r="E26" s="653"/>
      <c r="F26" s="653"/>
      <c r="G26" s="653"/>
      <c r="H26" s="653"/>
      <c r="I26" s="653"/>
      <c r="J26" s="653"/>
      <c r="K26" s="653"/>
      <c r="L26" s="653"/>
      <c r="M26" s="653"/>
      <c r="N26" s="653"/>
      <c r="O26" s="653"/>
      <c r="P26" s="653"/>
      <c r="Q26" s="653"/>
      <c r="R26" s="653"/>
      <c r="S26" s="653"/>
      <c r="T26" s="653"/>
      <c r="U26" s="653"/>
      <c r="V26" s="653"/>
      <c r="W26" s="653"/>
      <c r="X26" s="653"/>
      <c r="Y26" s="653"/>
      <c r="Z26" s="42"/>
      <c r="AA26" s="42"/>
      <c r="AB26" s="42"/>
    </row>
    <row r="27" spans="1:28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2">
      <c r="A28" s="193" t="s">
        <v>157</v>
      </c>
      <c r="B28" s="194"/>
      <c r="C28" s="194"/>
      <c r="D28" s="194"/>
      <c r="E28" s="194"/>
      <c r="F28" s="194"/>
      <c r="G28" s="194"/>
      <c r="H28" s="194"/>
      <c r="I28" s="194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ht="15" customHeight="1" x14ac:dyDescent="0.2">
      <c r="A30" s="647" t="s">
        <v>158</v>
      </c>
      <c r="B30" s="647"/>
      <c r="C30" s="647"/>
      <c r="D30" s="647"/>
      <c r="E30" s="647"/>
      <c r="F30" s="647"/>
      <c r="G30" s="647"/>
      <c r="H30" s="647"/>
      <c r="I30" s="647"/>
      <c r="J30" s="647"/>
      <c r="K30" s="647"/>
      <c r="L30" s="647"/>
      <c r="M30" s="647"/>
      <c r="N30" s="647"/>
      <c r="O30" s="647"/>
      <c r="P30" s="647"/>
      <c r="Q30" s="647"/>
      <c r="R30" s="647"/>
      <c r="S30" s="647"/>
      <c r="T30" s="647"/>
      <c r="U30" s="647"/>
      <c r="V30" s="647"/>
      <c r="W30" s="647"/>
      <c r="X30" s="647"/>
      <c r="Y30" s="647"/>
      <c r="Z30" s="647"/>
      <c r="AA30" s="647"/>
      <c r="AB30" s="42"/>
    </row>
    <row r="31" spans="1:28" ht="15" customHeight="1" x14ac:dyDescent="0.2">
      <c r="A31" s="647"/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647"/>
      <c r="O31" s="647"/>
      <c r="P31" s="647"/>
      <c r="Q31" s="647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42"/>
    </row>
    <row r="32" spans="1:28" ht="15" customHeight="1" x14ac:dyDescent="0.2">
      <c r="A32" s="647"/>
      <c r="B32" s="647"/>
      <c r="C32" s="647"/>
      <c r="D32" s="647"/>
      <c r="E32" s="647"/>
      <c r="F32" s="647"/>
      <c r="G32" s="647"/>
      <c r="H32" s="647"/>
      <c r="I32" s="647"/>
      <c r="J32" s="647"/>
      <c r="K32" s="647"/>
      <c r="L32" s="647"/>
      <c r="M32" s="647"/>
      <c r="N32" s="647"/>
      <c r="O32" s="647"/>
      <c r="P32" s="647"/>
      <c r="Q32" s="647"/>
      <c r="R32" s="647"/>
      <c r="S32" s="647"/>
      <c r="T32" s="647"/>
      <c r="U32" s="647"/>
      <c r="V32" s="647"/>
      <c r="W32" s="647"/>
      <c r="X32" s="647"/>
      <c r="Y32" s="647"/>
      <c r="Z32" s="647"/>
      <c r="AA32" s="647"/>
      <c r="AB32" s="42"/>
    </row>
    <row r="33" spans="1:28" ht="15" customHeight="1" x14ac:dyDescent="0.2">
      <c r="A33" s="647"/>
      <c r="B33" s="647"/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42"/>
    </row>
    <row r="34" spans="1:28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</row>
    <row r="35" spans="1:28" ht="12" customHeight="1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655" t="s">
        <v>160</v>
      </c>
      <c r="W35" s="655"/>
      <c r="X35" s="655"/>
      <c r="Y35" s="655"/>
      <c r="Z35" s="655"/>
      <c r="AA35" s="655"/>
      <c r="AB35" s="42"/>
    </row>
    <row r="36" spans="1:28" x14ac:dyDescent="0.2">
      <c r="A36" s="194" t="s">
        <v>163</v>
      </c>
      <c r="B36" s="194"/>
      <c r="C36" s="194"/>
      <c r="D36" s="194"/>
      <c r="E36" s="42"/>
      <c r="F36" s="42"/>
      <c r="G36" s="42"/>
      <c r="H36" s="42"/>
      <c r="I36" s="42"/>
      <c r="J36" s="654" t="s">
        <v>165</v>
      </c>
      <c r="K36" s="654"/>
      <c r="L36" s="654"/>
      <c r="M36" s="654"/>
      <c r="N36" s="654"/>
      <c r="O36" s="654"/>
      <c r="P36" s="654"/>
      <c r="Q36" s="654"/>
      <c r="R36" s="654"/>
      <c r="S36" s="654"/>
      <c r="T36" s="654"/>
      <c r="U36" s="42"/>
      <c r="V36" s="656"/>
      <c r="W36" s="656"/>
      <c r="X36" s="656"/>
      <c r="Y36" s="656"/>
      <c r="Z36" s="656"/>
      <c r="AA36" s="656"/>
      <c r="AB36" s="42"/>
    </row>
    <row r="37" spans="1:28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</row>
    <row r="38" spans="1:28" ht="12.75" x14ac:dyDescent="0.2">
      <c r="A38" s="643" t="str">
        <f>IF(infosheet!G65="yes",'Appendix B'!U36, " ")</f>
        <v xml:space="preserve"> </v>
      </c>
      <c r="B38" s="643"/>
      <c r="C38" s="643"/>
      <c r="D38" s="643"/>
      <c r="E38" s="643"/>
      <c r="F38" s="643"/>
      <c r="G38" s="643"/>
      <c r="H38" s="643"/>
      <c r="I38" s="42"/>
      <c r="J38" s="202" t="str">
        <f>IF(infosheet!G91="yes",'Appendix B'!C36, " ")</f>
        <v xml:space="preserve"> </v>
      </c>
      <c r="K38" s="202"/>
      <c r="L38" s="202"/>
      <c r="M38" s="202"/>
      <c r="N38" s="202"/>
      <c r="O38" s="202"/>
      <c r="P38" s="202"/>
      <c r="Q38" s="202"/>
      <c r="R38" s="202"/>
      <c r="S38" s="202"/>
      <c r="T38" s="202"/>
      <c r="U38" s="42"/>
      <c r="V38" s="642" t="str">
        <f>IF(infosheet!G91="yes",'Appendix B'!W36, " ")</f>
        <v xml:space="preserve"> </v>
      </c>
      <c r="W38" s="642"/>
      <c r="X38" s="642"/>
      <c r="Y38" s="642"/>
      <c r="Z38" s="642"/>
      <c r="AA38" s="642"/>
      <c r="AB38" s="42"/>
    </row>
    <row r="39" spans="1:28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ht="12.75" x14ac:dyDescent="0.2">
      <c r="A40" s="643" t="str">
        <f>IF(infosheet!G65="yes",'Appendix B'!U37, " ")</f>
        <v xml:space="preserve"> </v>
      </c>
      <c r="B40" s="643"/>
      <c r="C40" s="643"/>
      <c r="D40" s="643"/>
      <c r="E40" s="643"/>
      <c r="F40" s="643"/>
      <c r="G40" s="643"/>
      <c r="H40" s="643"/>
      <c r="I40" s="42"/>
      <c r="J40" s="202" t="str">
        <f>IF(infosheet!G101="yes",'Appendix B'!C37, " ")</f>
        <v xml:space="preserve"> </v>
      </c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42"/>
      <c r="V40" s="642" t="str">
        <f>IF(infosheet!G101="yes",'Appendix B'!W37, " ")</f>
        <v xml:space="preserve"> </v>
      </c>
      <c r="W40" s="642"/>
      <c r="X40" s="642"/>
      <c r="Y40" s="642"/>
      <c r="Z40" s="642"/>
      <c r="AA40" s="642"/>
      <c r="AB40" s="42"/>
    </row>
    <row r="41" spans="1:28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2.75" x14ac:dyDescent="0.2">
      <c r="A42" s="643" t="str">
        <f>IF(infosheet!G65="yes",'Appendix B'!U38, " ")</f>
        <v xml:space="preserve"> </v>
      </c>
      <c r="B42" s="643"/>
      <c r="C42" s="643"/>
      <c r="D42" s="643"/>
      <c r="E42" s="643"/>
      <c r="F42" s="643"/>
      <c r="G42" s="643"/>
      <c r="H42" s="643"/>
      <c r="I42" s="42"/>
      <c r="J42" s="203" t="str">
        <f>IF(infosheet!G92="yes",'Appendix B'!C38, " ")</f>
        <v xml:space="preserve"> </v>
      </c>
      <c r="K42" s="204"/>
      <c r="L42" s="204"/>
      <c r="M42" s="204"/>
      <c r="N42" s="204"/>
      <c r="O42" s="204"/>
      <c r="P42" s="204"/>
      <c r="Q42" s="204"/>
      <c r="R42" s="204"/>
      <c r="S42" s="204"/>
      <c r="T42" s="204"/>
      <c r="U42" s="42"/>
      <c r="V42" s="642" t="str">
        <f>IF(infosheet!G92="yes",'Appendix B'!W38, " ")</f>
        <v xml:space="preserve"> </v>
      </c>
      <c r="W42" s="642"/>
      <c r="X42" s="642"/>
      <c r="Y42" s="642"/>
      <c r="Z42" s="642"/>
      <c r="AA42" s="642"/>
      <c r="AB42" s="42"/>
    </row>
    <row r="43" spans="1:28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ht="12.75" x14ac:dyDescent="0.2">
      <c r="A44" s="643" t="str">
        <f>IF(infosheet!G65="yes",'Appendix B'!U39, " ")</f>
        <v xml:space="preserve"> </v>
      </c>
      <c r="B44" s="643"/>
      <c r="C44" s="643"/>
      <c r="D44" s="643"/>
      <c r="E44" s="643"/>
      <c r="F44" s="643"/>
      <c r="G44" s="643"/>
      <c r="H44" s="643"/>
      <c r="I44" s="42"/>
      <c r="J44" s="203" t="str">
        <f>IF(infosheet!G99="yes",'Appendix B'!C39, " ")</f>
        <v xml:space="preserve"> </v>
      </c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42"/>
      <c r="V44" s="642" t="str">
        <f>IF(infosheet!G99="yes",'Appendix B'!W39, " ")</f>
        <v xml:space="preserve"> </v>
      </c>
      <c r="W44" s="642"/>
      <c r="X44" s="642"/>
      <c r="Y44" s="642"/>
      <c r="Z44" s="642"/>
      <c r="AA44" s="642"/>
      <c r="AB44" s="42"/>
    </row>
    <row r="45" spans="1:28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ht="12.75" x14ac:dyDescent="0.2">
      <c r="A46" s="643" t="str">
        <f>IF(infosheet!G65="yes",'Appendix B'!U40, " ")</f>
        <v xml:space="preserve"> </v>
      </c>
      <c r="B46" s="643"/>
      <c r="C46" s="643"/>
      <c r="D46" s="643"/>
      <c r="E46" s="643"/>
      <c r="F46" s="643"/>
      <c r="G46" s="643"/>
      <c r="H46" s="643"/>
      <c r="I46" s="42"/>
      <c r="J46" s="203" t="str">
        <f>IF(infosheet!G100="yes",'Appendix B'!C40, " ")</f>
        <v xml:space="preserve"> </v>
      </c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42"/>
      <c r="V46" s="642" t="str">
        <f>IF(infosheet!G100="yes",'Appendix B'!W40, " ")</f>
        <v xml:space="preserve"> </v>
      </c>
      <c r="W46" s="642"/>
      <c r="X46" s="642"/>
      <c r="Y46" s="642"/>
      <c r="Z46" s="642"/>
      <c r="AA46" s="642"/>
      <c r="AB46" s="42"/>
    </row>
    <row r="47" spans="1:28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ht="12.75" x14ac:dyDescent="0.2">
      <c r="A48" s="643" t="str">
        <f>IF(infosheet!G65="yes",'Appendix B'!U41, " ")</f>
        <v xml:space="preserve"> </v>
      </c>
      <c r="B48" s="643"/>
      <c r="C48" s="643"/>
      <c r="D48" s="643"/>
      <c r="E48" s="643"/>
      <c r="F48" s="643"/>
      <c r="G48" s="643"/>
      <c r="H48" s="643"/>
      <c r="I48" s="42"/>
      <c r="J48" s="202" t="str">
        <f>IF(infosheet!G102="yes",'Appendix B'!C41, " ")</f>
        <v xml:space="preserve"> </v>
      </c>
      <c r="K48" s="202"/>
      <c r="L48" s="202"/>
      <c r="M48" s="202"/>
      <c r="N48" s="202"/>
      <c r="O48" s="202"/>
      <c r="P48" s="202"/>
      <c r="Q48" s="202"/>
      <c r="R48" s="202"/>
      <c r="S48" s="202"/>
      <c r="T48" s="202"/>
      <c r="U48" s="42"/>
      <c r="V48" s="642" t="str">
        <f>IF(infosheet!G102="yes",'Appendix B'!W41, " ")</f>
        <v xml:space="preserve"> </v>
      </c>
      <c r="W48" s="642"/>
      <c r="X48" s="642"/>
      <c r="Y48" s="642"/>
      <c r="Z48" s="642"/>
      <c r="AA48" s="642"/>
      <c r="AB48" s="42"/>
    </row>
    <row r="49" spans="1:28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12.75" x14ac:dyDescent="0.2">
      <c r="A50" s="643" t="str">
        <f>IF(infosheet!G65="yes",'Appendix B'!U42, " ")</f>
        <v xml:space="preserve"> </v>
      </c>
      <c r="B50" s="643"/>
      <c r="C50" s="643"/>
      <c r="D50" s="643"/>
      <c r="E50" s="643"/>
      <c r="F50" s="643"/>
      <c r="G50" s="643"/>
      <c r="H50" s="643"/>
      <c r="I50" s="42"/>
      <c r="J50" s="203" t="str">
        <f>IF(infosheet!G103="yes",'Appendix B'!E42, " ")</f>
        <v xml:space="preserve"> </v>
      </c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42"/>
      <c r="V50" s="642" t="str">
        <f>IF(infosheet!G103="yes",'Appendix B'!W42, " ")</f>
        <v xml:space="preserve"> </v>
      </c>
      <c r="W50" s="642"/>
      <c r="X50" s="642"/>
      <c r="Y50" s="642"/>
      <c r="Z50" s="642"/>
      <c r="AA50" s="642"/>
      <c r="AB50" s="42"/>
    </row>
    <row r="51" spans="1:28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ht="12.75" x14ac:dyDescent="0.2">
      <c r="A52" s="643" t="str">
        <f>IF(infosheet!G65="yes",'Appendix B'!U43, " ")</f>
        <v xml:space="preserve"> </v>
      </c>
      <c r="B52" s="643"/>
      <c r="C52" s="643"/>
      <c r="D52" s="643"/>
      <c r="E52" s="643"/>
      <c r="F52" s="643"/>
      <c r="G52" s="643"/>
      <c r="H52" s="643"/>
      <c r="I52" s="42"/>
      <c r="J52" s="203" t="str">
        <f>IF(infosheet!G104="yes",'Appendix B'!E43, " ")</f>
        <v xml:space="preserve"> </v>
      </c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42"/>
      <c r="V52" s="642" t="str">
        <f>IF(infosheet!G104="yes",'Appendix B'!W43, " ")</f>
        <v xml:space="preserve"> </v>
      </c>
      <c r="W52" s="642"/>
      <c r="X52" s="642"/>
      <c r="Y52" s="642"/>
      <c r="Z52" s="642"/>
      <c r="AA52" s="642"/>
      <c r="AB52" s="42"/>
    </row>
    <row r="53" spans="1:28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2.75" x14ac:dyDescent="0.2">
      <c r="A54" s="643" t="str">
        <f>IF(infosheet!G65="yes",'Appendix B'!U44, " ")</f>
        <v xml:space="preserve"> </v>
      </c>
      <c r="B54" s="643"/>
      <c r="C54" s="643"/>
      <c r="D54" s="643"/>
      <c r="E54" s="643"/>
      <c r="F54" s="643"/>
      <c r="G54" s="643"/>
      <c r="H54" s="643"/>
      <c r="I54" s="42"/>
      <c r="J54" s="203" t="str">
        <f>IF(infosheet!G105="yes",'Appendix B'!E44, " ")</f>
        <v xml:space="preserve"> </v>
      </c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42"/>
      <c r="V54" s="642" t="str">
        <f>IF(infosheet!G105="yes",'Appendix B'!W44, " ")</f>
        <v xml:space="preserve"> </v>
      </c>
      <c r="W54" s="642"/>
      <c r="X54" s="642"/>
      <c r="Y54" s="642"/>
      <c r="Z54" s="642"/>
      <c r="AA54" s="642"/>
      <c r="AB54" s="42"/>
    </row>
    <row r="55" spans="1:28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ht="12.7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05" t="s">
        <v>164</v>
      </c>
      <c r="U56" s="42"/>
      <c r="V56" s="645">
        <f>SUM(V38,V40,V42,V44,V46,V48,V50,V52,V54)</f>
        <v>0</v>
      </c>
      <c r="W56" s="645"/>
      <c r="X56" s="645"/>
      <c r="Y56" s="645"/>
      <c r="Z56" s="645"/>
      <c r="AA56" s="645"/>
      <c r="AB56" s="42"/>
    </row>
    <row r="57" spans="1:28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ht="12.7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206" t="s">
        <v>187</v>
      </c>
      <c r="AB58" s="42"/>
    </row>
    <row r="59" spans="1:28" hidden="1" x14ac:dyDescent="0.2">
      <c r="A59" s="207"/>
      <c r="B59" s="207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60"/>
    </row>
    <row r="60" spans="1:28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</row>
    <row r="61" spans="1:28" x14ac:dyDescent="0.2">
      <c r="A61" s="42"/>
      <c r="B61" s="194"/>
      <c r="C61" s="194"/>
      <c r="D61" s="194"/>
      <c r="E61" s="194"/>
      <c r="F61" s="194"/>
      <c r="G61" s="194"/>
      <c r="H61" s="194"/>
      <c r="I61" s="194"/>
      <c r="J61" s="194"/>
      <c r="K61" s="42"/>
      <c r="L61" s="42"/>
      <c r="M61" s="42"/>
      <c r="N61" s="42"/>
      <c r="O61" s="42"/>
      <c r="P61" s="42"/>
      <c r="Q61" s="42"/>
      <c r="R61" s="194"/>
      <c r="S61" s="194"/>
      <c r="T61" s="194"/>
      <c r="U61" s="194"/>
      <c r="V61" s="42"/>
      <c r="W61" s="42"/>
      <c r="X61" s="42"/>
      <c r="Y61" s="42"/>
      <c r="Z61" s="42"/>
      <c r="AA61" s="42"/>
      <c r="AB61" s="42"/>
    </row>
    <row r="62" spans="1:28" x14ac:dyDescent="0.2">
      <c r="A62" s="42"/>
      <c r="B62" s="648" t="s">
        <v>161</v>
      </c>
      <c r="C62" s="648"/>
      <c r="D62" s="648"/>
      <c r="E62" s="648"/>
      <c r="F62" s="648"/>
      <c r="G62" s="648"/>
      <c r="H62" s="648"/>
      <c r="I62" s="648"/>
      <c r="J62" s="648"/>
      <c r="K62" s="42"/>
      <c r="L62" s="42"/>
      <c r="M62" s="42"/>
      <c r="N62" s="42"/>
      <c r="O62" s="42"/>
      <c r="P62" s="42"/>
      <c r="Q62" s="42"/>
      <c r="R62" s="649" t="s">
        <v>21</v>
      </c>
      <c r="S62" s="649"/>
      <c r="T62" s="649"/>
      <c r="U62" s="649"/>
      <c r="V62" s="42"/>
      <c r="W62" s="42"/>
      <c r="X62" s="42"/>
      <c r="Y62" s="42"/>
      <c r="Z62" s="42"/>
      <c r="AA62" s="42"/>
      <c r="AB62" s="42"/>
    </row>
    <row r="63" spans="1:28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</row>
    <row r="64" spans="1:28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</row>
    <row r="65" spans="1:28" x14ac:dyDescent="0.2">
      <c r="A65" s="42"/>
      <c r="B65" s="42" t="s">
        <v>162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</sheetData>
  <sheetProtection password="A2DC" sheet="1" objects="1" scenarios="1"/>
  <protectedRanges>
    <protectedRange sqref="J38:T38 J48:T48 J54:T54 J52:T52 J50:T50 J40:T40 J46:T46 J44:T44 J42:T42" name="Range1"/>
  </protectedRanges>
  <mergeCells count="33">
    <mergeCell ref="A5:Z6"/>
    <mergeCell ref="A3:AA3"/>
    <mergeCell ref="A2:AA2"/>
    <mergeCell ref="A1:AA1"/>
    <mergeCell ref="V48:AA48"/>
    <mergeCell ref="D25:Y26"/>
    <mergeCell ref="J36:T36"/>
    <mergeCell ref="V35:AA36"/>
    <mergeCell ref="O20:W20"/>
    <mergeCell ref="A40:H40"/>
    <mergeCell ref="V40:AA40"/>
    <mergeCell ref="A42:H42"/>
    <mergeCell ref="V42:AA42"/>
    <mergeCell ref="A44:H44"/>
    <mergeCell ref="V44:AA44"/>
    <mergeCell ref="A46:H46"/>
    <mergeCell ref="B62:J62"/>
    <mergeCell ref="R62:U62"/>
    <mergeCell ref="A38:H38"/>
    <mergeCell ref="A48:H48"/>
    <mergeCell ref="A50:H50"/>
    <mergeCell ref="A54:H54"/>
    <mergeCell ref="V52:AA52"/>
    <mergeCell ref="A52:H52"/>
    <mergeCell ref="C14:H14"/>
    <mergeCell ref="V56:AA56"/>
    <mergeCell ref="E20:M20"/>
    <mergeCell ref="E23:N23"/>
    <mergeCell ref="V54:AA54"/>
    <mergeCell ref="A30:AA33"/>
    <mergeCell ref="V38:AA38"/>
    <mergeCell ref="V50:AA50"/>
    <mergeCell ref="V46:AA46"/>
  </mergeCells>
  <printOptions horizontalCentered="1"/>
  <pageMargins left="0.25" right="0.25" top="0.25" bottom="0.25" header="0.3" footer="0"/>
  <pageSetup scale="97" orientation="portrait" r:id="rId1"/>
  <headerFooter>
    <oddFooter xml:space="preserve">&amp;R&amp;"Arial,Italic"&amp;6Ver. Aug.2018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AJ46"/>
  <sheetViews>
    <sheetView showGridLines="0" topLeftCell="A10" workbookViewId="0">
      <selection activeCell="AE18" sqref="AE18:AF18"/>
    </sheetView>
  </sheetViews>
  <sheetFormatPr defaultColWidth="8.85546875" defaultRowHeight="12" x14ac:dyDescent="0.2"/>
  <cols>
    <col min="1" max="7" width="3.7109375" style="20" customWidth="1"/>
    <col min="8" max="8" width="4.28515625" style="20" customWidth="1"/>
    <col min="9" max="27" width="3.7109375" style="20" customWidth="1"/>
    <col min="28" max="28" width="2.85546875" style="20" customWidth="1"/>
    <col min="29" max="33" width="3.7109375" style="20" customWidth="1"/>
    <col min="34" max="34" width="5.140625" style="20" customWidth="1"/>
    <col min="35" max="35" width="3.7109375" style="20" customWidth="1"/>
    <col min="36" max="36" width="5.140625" style="20" customWidth="1"/>
    <col min="37" max="16384" width="8.85546875" style="20"/>
  </cols>
  <sheetData>
    <row r="1" spans="1:36" x14ac:dyDescent="0.2">
      <c r="A1" s="677" t="s">
        <v>127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677"/>
      <c r="X1" s="677"/>
      <c r="Y1" s="677"/>
      <c r="Z1" s="677"/>
      <c r="AA1" s="677"/>
      <c r="AB1" s="677"/>
      <c r="AC1" s="677"/>
      <c r="AD1" s="677"/>
      <c r="AE1" s="677"/>
      <c r="AF1" s="677"/>
      <c r="AG1" s="677"/>
      <c r="AH1" s="677"/>
      <c r="AI1" s="677"/>
      <c r="AJ1" s="677"/>
    </row>
    <row r="2" spans="1:36" x14ac:dyDescent="0.2">
      <c r="A2" s="677" t="s">
        <v>128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677"/>
      <c r="X2" s="677"/>
      <c r="Y2" s="677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</row>
    <row r="4" spans="1:36" ht="15" x14ac:dyDescent="0.2">
      <c r="B4" s="270" t="str">
        <f>IF(infosheet!C4="","",CONCATENATE(infosheet!C4,"   -   ",infosheet!G4))</f>
        <v/>
      </c>
      <c r="C4" s="269"/>
      <c r="D4" s="269"/>
      <c r="E4" s="269"/>
      <c r="F4" s="269"/>
      <c r="G4" s="269"/>
      <c r="H4" s="21"/>
      <c r="I4" s="21"/>
      <c r="J4" s="21"/>
      <c r="K4" s="218"/>
      <c r="L4" s="218"/>
      <c r="M4" s="218"/>
      <c r="N4" s="268"/>
      <c r="AB4" s="315"/>
      <c r="AC4" s="156"/>
      <c r="AD4" s="156"/>
      <c r="AE4" s="156"/>
    </row>
    <row r="5" spans="1:36" ht="14.25" x14ac:dyDescent="0.2">
      <c r="B5" s="678" t="s">
        <v>390</v>
      </c>
      <c r="C5" s="678"/>
      <c r="D5" s="678"/>
      <c r="E5" s="678"/>
      <c r="F5" s="678"/>
      <c r="G5" s="678"/>
      <c r="K5" s="679"/>
      <c r="L5" s="679"/>
      <c r="M5" s="679"/>
      <c r="N5" s="679"/>
      <c r="AB5" s="314"/>
    </row>
    <row r="7" spans="1:36" ht="12.75" thickBot="1" x14ac:dyDescent="0.25"/>
    <row r="8" spans="1:36" ht="12.75" thickTop="1" x14ac:dyDescent="0.2">
      <c r="A8" s="680" t="s">
        <v>44</v>
      </c>
      <c r="B8" s="681"/>
      <c r="C8" s="686" t="s">
        <v>21</v>
      </c>
      <c r="D8" s="687"/>
      <c r="E8" s="671" t="s">
        <v>131</v>
      </c>
      <c r="F8" s="672"/>
      <c r="G8" s="672"/>
      <c r="H8" s="673"/>
      <c r="I8" s="674" t="s">
        <v>132</v>
      </c>
      <c r="J8" s="675"/>
      <c r="K8" s="675"/>
      <c r="L8" s="676"/>
      <c r="M8" s="671" t="s">
        <v>137</v>
      </c>
      <c r="N8" s="672"/>
      <c r="O8" s="672"/>
      <c r="P8" s="672"/>
      <c r="Q8" s="672"/>
      <c r="R8" s="672"/>
      <c r="S8" s="672"/>
      <c r="T8" s="672"/>
      <c r="U8" s="672"/>
      <c r="V8" s="672"/>
      <c r="W8" s="672"/>
      <c r="X8" s="672"/>
      <c r="Y8" s="672"/>
      <c r="Z8" s="672"/>
      <c r="AA8" s="672"/>
      <c r="AB8" s="673"/>
      <c r="AC8" s="674" t="s">
        <v>138</v>
      </c>
      <c r="AD8" s="675"/>
      <c r="AE8" s="675"/>
      <c r="AF8" s="675"/>
      <c r="AG8" s="675"/>
      <c r="AH8" s="675"/>
      <c r="AI8" s="675"/>
      <c r="AJ8" s="676"/>
    </row>
    <row r="9" spans="1:36" ht="13.15" customHeight="1" x14ac:dyDescent="0.2">
      <c r="A9" s="682"/>
      <c r="B9" s="683"/>
      <c r="C9" s="688"/>
      <c r="D9" s="689"/>
      <c r="E9" s="692" t="s">
        <v>129</v>
      </c>
      <c r="F9" s="693"/>
      <c r="G9" s="696" t="s">
        <v>130</v>
      </c>
      <c r="H9" s="697"/>
      <c r="I9" s="705" t="s">
        <v>129</v>
      </c>
      <c r="J9" s="706"/>
      <c r="K9" s="707" t="s">
        <v>130</v>
      </c>
      <c r="L9" s="708"/>
      <c r="M9" s="703" t="s">
        <v>133</v>
      </c>
      <c r="N9" s="701"/>
      <c r="O9" s="701"/>
      <c r="P9" s="704"/>
      <c r="Q9" s="700" t="s">
        <v>134</v>
      </c>
      <c r="R9" s="701"/>
      <c r="S9" s="701"/>
      <c r="T9" s="704"/>
      <c r="U9" s="700" t="s">
        <v>181</v>
      </c>
      <c r="V9" s="701"/>
      <c r="W9" s="701"/>
      <c r="X9" s="701"/>
      <c r="Y9" s="701"/>
      <c r="Z9" s="701"/>
      <c r="AA9" s="701"/>
      <c r="AB9" s="702"/>
      <c r="AC9" s="705" t="s">
        <v>129</v>
      </c>
      <c r="AD9" s="706"/>
      <c r="AE9" s="707" t="s">
        <v>130</v>
      </c>
      <c r="AF9" s="706"/>
      <c r="AG9" s="707" t="s">
        <v>139</v>
      </c>
      <c r="AH9" s="712"/>
      <c r="AI9" s="712"/>
      <c r="AJ9" s="708"/>
    </row>
    <row r="10" spans="1:36" ht="12.75" thickBot="1" x14ac:dyDescent="0.25">
      <c r="A10" s="684"/>
      <c r="B10" s="685"/>
      <c r="C10" s="690"/>
      <c r="D10" s="691"/>
      <c r="E10" s="694"/>
      <c r="F10" s="695"/>
      <c r="G10" s="698"/>
      <c r="H10" s="699"/>
      <c r="I10" s="684"/>
      <c r="J10" s="685"/>
      <c r="K10" s="690"/>
      <c r="L10" s="691"/>
      <c r="M10" s="714" t="s">
        <v>129</v>
      </c>
      <c r="N10" s="715"/>
      <c r="O10" s="709" t="s">
        <v>130</v>
      </c>
      <c r="P10" s="715"/>
      <c r="Q10" s="709" t="s">
        <v>129</v>
      </c>
      <c r="R10" s="715"/>
      <c r="S10" s="709" t="s">
        <v>130</v>
      </c>
      <c r="T10" s="715"/>
      <c r="U10" s="709" t="s">
        <v>135</v>
      </c>
      <c r="V10" s="715"/>
      <c r="W10" s="709" t="s">
        <v>136</v>
      </c>
      <c r="X10" s="710"/>
      <c r="Y10" s="710"/>
      <c r="Z10" s="710"/>
      <c r="AA10" s="710"/>
      <c r="AB10" s="711"/>
      <c r="AC10" s="684"/>
      <c r="AD10" s="685"/>
      <c r="AE10" s="690"/>
      <c r="AF10" s="685"/>
      <c r="AG10" s="690"/>
      <c r="AH10" s="713"/>
      <c r="AI10" s="713"/>
      <c r="AJ10" s="691"/>
    </row>
    <row r="11" spans="1:36" ht="13.9" customHeight="1" thickTop="1" x14ac:dyDescent="0.2">
      <c r="A11" s="726" t="s">
        <v>110</v>
      </c>
      <c r="B11" s="727"/>
      <c r="C11" s="728" t="str">
        <f>infosheet!C71</f>
        <v/>
      </c>
      <c r="D11" s="729"/>
      <c r="E11" s="719"/>
      <c r="F11" s="720"/>
      <c r="G11" s="721">
        <f>infosheet!N73</f>
        <v>0</v>
      </c>
      <c r="H11" s="722"/>
      <c r="I11" s="730"/>
      <c r="J11" s="731"/>
      <c r="K11" s="721">
        <f>infosheet!N74</f>
        <v>0</v>
      </c>
      <c r="L11" s="722"/>
      <c r="M11" s="719"/>
      <c r="N11" s="720"/>
      <c r="O11" s="721">
        <f>infosheet!N75</f>
        <v>0</v>
      </c>
      <c r="P11" s="722"/>
      <c r="Q11" s="723"/>
      <c r="R11" s="720"/>
      <c r="S11" s="723"/>
      <c r="T11" s="720"/>
      <c r="U11" s="724"/>
      <c r="V11" s="725"/>
      <c r="W11" s="160"/>
      <c r="X11" s="160"/>
      <c r="Y11" s="160"/>
      <c r="Z11" s="160"/>
      <c r="AA11" s="160"/>
      <c r="AB11" s="161"/>
      <c r="AC11" s="716"/>
      <c r="AD11" s="717"/>
      <c r="AE11" s="718"/>
      <c r="AF11" s="717"/>
      <c r="AG11" s="657"/>
      <c r="AH11" s="658"/>
      <c r="AI11" s="658"/>
      <c r="AJ11" s="659"/>
    </row>
    <row r="12" spans="1:36" x14ac:dyDescent="0.2">
      <c r="A12" s="740" t="s">
        <v>111</v>
      </c>
      <c r="B12" s="741"/>
      <c r="C12" s="728" t="str">
        <f>infosheet!D71</f>
        <v/>
      </c>
      <c r="D12" s="729"/>
      <c r="E12" s="735"/>
      <c r="F12" s="736"/>
      <c r="G12" s="721">
        <f>infosheet!O73</f>
        <v>0</v>
      </c>
      <c r="H12" s="722"/>
      <c r="I12" s="742"/>
      <c r="J12" s="743"/>
      <c r="K12" s="721">
        <f>infosheet!O74</f>
        <v>0</v>
      </c>
      <c r="L12" s="722"/>
      <c r="M12" s="735"/>
      <c r="N12" s="736"/>
      <c r="O12" s="721">
        <f>infosheet!O75</f>
        <v>0</v>
      </c>
      <c r="P12" s="722"/>
      <c r="Q12" s="737"/>
      <c r="R12" s="736"/>
      <c r="S12" s="737"/>
      <c r="T12" s="736"/>
      <c r="U12" s="738"/>
      <c r="V12" s="739"/>
      <c r="W12" s="163"/>
      <c r="X12" s="163"/>
      <c r="Y12" s="163"/>
      <c r="Z12" s="163"/>
      <c r="AA12" s="163"/>
      <c r="AB12" s="164"/>
      <c r="AC12" s="732"/>
      <c r="AD12" s="733"/>
      <c r="AE12" s="734"/>
      <c r="AF12" s="733"/>
      <c r="AG12" s="657"/>
      <c r="AH12" s="658"/>
      <c r="AI12" s="658"/>
      <c r="AJ12" s="659"/>
    </row>
    <row r="13" spans="1:36" x14ac:dyDescent="0.2">
      <c r="A13" s="740" t="s">
        <v>112</v>
      </c>
      <c r="B13" s="741"/>
      <c r="C13" s="728" t="str">
        <f>infosheet!E71</f>
        <v/>
      </c>
      <c r="D13" s="729"/>
      <c r="E13" s="735"/>
      <c r="F13" s="736"/>
      <c r="G13" s="721">
        <f>infosheet!P73</f>
        <v>0</v>
      </c>
      <c r="H13" s="722"/>
      <c r="I13" s="742"/>
      <c r="J13" s="743"/>
      <c r="K13" s="721">
        <f>infosheet!P74</f>
        <v>0</v>
      </c>
      <c r="L13" s="722"/>
      <c r="M13" s="735"/>
      <c r="N13" s="736"/>
      <c r="O13" s="721">
        <f>infosheet!P75</f>
        <v>0</v>
      </c>
      <c r="P13" s="722"/>
      <c r="Q13" s="737"/>
      <c r="R13" s="736"/>
      <c r="S13" s="737"/>
      <c r="T13" s="736"/>
      <c r="U13" s="738"/>
      <c r="V13" s="739"/>
      <c r="W13" s="163"/>
      <c r="X13" s="163"/>
      <c r="Y13" s="163"/>
      <c r="Z13" s="163"/>
      <c r="AA13" s="163"/>
      <c r="AB13" s="164"/>
      <c r="AC13" s="732"/>
      <c r="AD13" s="733"/>
      <c r="AE13" s="734"/>
      <c r="AF13" s="733"/>
      <c r="AG13" s="657"/>
      <c r="AH13" s="658"/>
      <c r="AI13" s="658"/>
      <c r="AJ13" s="659"/>
    </row>
    <row r="14" spans="1:36" x14ac:dyDescent="0.2">
      <c r="A14" s="740" t="s">
        <v>113</v>
      </c>
      <c r="B14" s="741"/>
      <c r="C14" s="728" t="str">
        <f>infosheet!F71</f>
        <v/>
      </c>
      <c r="D14" s="729"/>
      <c r="E14" s="735"/>
      <c r="F14" s="736"/>
      <c r="G14" s="721">
        <f>infosheet!Q73</f>
        <v>0</v>
      </c>
      <c r="H14" s="722"/>
      <c r="I14" s="742"/>
      <c r="J14" s="743"/>
      <c r="K14" s="721">
        <f>infosheet!Q74</f>
        <v>0</v>
      </c>
      <c r="L14" s="722"/>
      <c r="M14" s="735"/>
      <c r="N14" s="736"/>
      <c r="O14" s="721">
        <f>infosheet!Q75</f>
        <v>0</v>
      </c>
      <c r="P14" s="722"/>
      <c r="Q14" s="737"/>
      <c r="R14" s="736"/>
      <c r="S14" s="737"/>
      <c r="T14" s="736"/>
      <c r="U14" s="738"/>
      <c r="V14" s="739"/>
      <c r="W14" s="162"/>
      <c r="X14" s="163"/>
      <c r="Y14" s="163"/>
      <c r="Z14" s="163"/>
      <c r="AA14" s="163"/>
      <c r="AB14" s="164"/>
      <c r="AC14" s="732"/>
      <c r="AD14" s="733"/>
      <c r="AE14" s="734"/>
      <c r="AF14" s="733"/>
      <c r="AG14" s="657"/>
      <c r="AH14" s="658"/>
      <c r="AI14" s="658"/>
      <c r="AJ14" s="659"/>
    </row>
    <row r="15" spans="1:36" x14ac:dyDescent="0.2">
      <c r="A15" s="740" t="s">
        <v>114</v>
      </c>
      <c r="B15" s="741"/>
      <c r="C15" s="728" t="str">
        <f>infosheet!G71</f>
        <v/>
      </c>
      <c r="D15" s="729"/>
      <c r="E15" s="735"/>
      <c r="F15" s="736"/>
      <c r="G15" s="721">
        <f>infosheet!R73</f>
        <v>0</v>
      </c>
      <c r="H15" s="722"/>
      <c r="I15" s="742"/>
      <c r="J15" s="743"/>
      <c r="K15" s="721">
        <f>infosheet!R74</f>
        <v>0</v>
      </c>
      <c r="L15" s="722"/>
      <c r="M15" s="735"/>
      <c r="N15" s="736"/>
      <c r="O15" s="721">
        <f>infosheet!R75</f>
        <v>0</v>
      </c>
      <c r="P15" s="722"/>
      <c r="Q15" s="737"/>
      <c r="R15" s="736"/>
      <c r="S15" s="737"/>
      <c r="T15" s="736"/>
      <c r="U15" s="738"/>
      <c r="V15" s="739"/>
      <c r="W15" s="162"/>
      <c r="X15" s="163"/>
      <c r="Y15" s="163"/>
      <c r="Z15" s="163"/>
      <c r="AA15" s="163"/>
      <c r="AB15" s="164"/>
      <c r="AC15" s="732"/>
      <c r="AD15" s="733"/>
      <c r="AE15" s="734"/>
      <c r="AF15" s="733"/>
      <c r="AG15" s="657"/>
      <c r="AH15" s="658"/>
      <c r="AI15" s="658"/>
      <c r="AJ15" s="659"/>
    </row>
    <row r="16" spans="1:36" x14ac:dyDescent="0.2">
      <c r="A16" s="740" t="s">
        <v>115</v>
      </c>
      <c r="B16" s="741"/>
      <c r="C16" s="728" t="str">
        <f>infosheet!H71</f>
        <v/>
      </c>
      <c r="D16" s="729"/>
      <c r="E16" s="735"/>
      <c r="F16" s="736"/>
      <c r="G16" s="721">
        <f>infosheet!S73</f>
        <v>0</v>
      </c>
      <c r="H16" s="722"/>
      <c r="I16" s="742"/>
      <c r="J16" s="743"/>
      <c r="K16" s="721">
        <f>infosheet!S74</f>
        <v>0</v>
      </c>
      <c r="L16" s="722"/>
      <c r="M16" s="735"/>
      <c r="N16" s="736"/>
      <c r="O16" s="721">
        <f>infosheet!S75</f>
        <v>0</v>
      </c>
      <c r="P16" s="722"/>
      <c r="Q16" s="737"/>
      <c r="R16" s="736"/>
      <c r="S16" s="737"/>
      <c r="T16" s="736"/>
      <c r="U16" s="738"/>
      <c r="V16" s="739"/>
      <c r="W16" s="162"/>
      <c r="X16" s="163"/>
      <c r="Y16" s="163"/>
      <c r="Z16" s="163"/>
      <c r="AA16" s="163"/>
      <c r="AB16" s="164"/>
      <c r="AC16" s="732"/>
      <c r="AD16" s="733"/>
      <c r="AE16" s="734"/>
      <c r="AF16" s="733"/>
      <c r="AG16" s="657"/>
      <c r="AH16" s="658"/>
      <c r="AI16" s="658"/>
      <c r="AJ16" s="659"/>
    </row>
    <row r="17" spans="1:36" x14ac:dyDescent="0.2">
      <c r="A17" s="740" t="s">
        <v>116</v>
      </c>
      <c r="B17" s="741"/>
      <c r="C17" s="728" t="str">
        <f>infosheet!I71</f>
        <v/>
      </c>
      <c r="D17" s="729"/>
      <c r="E17" s="735"/>
      <c r="F17" s="736"/>
      <c r="G17" s="721">
        <f>infosheet!T73</f>
        <v>0</v>
      </c>
      <c r="H17" s="722"/>
      <c r="I17" s="742"/>
      <c r="J17" s="743"/>
      <c r="K17" s="721">
        <f>infosheet!T74</f>
        <v>0</v>
      </c>
      <c r="L17" s="722"/>
      <c r="M17" s="735"/>
      <c r="N17" s="736"/>
      <c r="O17" s="721">
        <f>infosheet!T75</f>
        <v>0</v>
      </c>
      <c r="P17" s="722"/>
      <c r="Q17" s="737"/>
      <c r="R17" s="736"/>
      <c r="S17" s="737"/>
      <c r="T17" s="736"/>
      <c r="U17" s="738"/>
      <c r="V17" s="739"/>
      <c r="W17" s="162"/>
      <c r="X17" s="163"/>
      <c r="Y17" s="163"/>
      <c r="Z17" s="163"/>
      <c r="AA17" s="163"/>
      <c r="AB17" s="164"/>
      <c r="AC17" s="732"/>
      <c r="AD17" s="733"/>
      <c r="AE17" s="734"/>
      <c r="AF17" s="733"/>
      <c r="AG17" s="657"/>
      <c r="AH17" s="658"/>
      <c r="AI17" s="658"/>
      <c r="AJ17" s="659"/>
    </row>
    <row r="18" spans="1:36" x14ac:dyDescent="0.2">
      <c r="A18" s="740" t="s">
        <v>110</v>
      </c>
      <c r="B18" s="741"/>
      <c r="C18" s="728" t="str">
        <f>infosheet!C78</f>
        <v/>
      </c>
      <c r="D18" s="729"/>
      <c r="E18" s="735"/>
      <c r="F18" s="736"/>
      <c r="G18" s="721">
        <f>infosheet!N80</f>
        <v>0</v>
      </c>
      <c r="H18" s="722"/>
      <c r="I18" s="742"/>
      <c r="J18" s="743"/>
      <c r="K18" s="721">
        <f>infosheet!N81</f>
        <v>0</v>
      </c>
      <c r="L18" s="722"/>
      <c r="M18" s="735"/>
      <c r="N18" s="736"/>
      <c r="O18" s="721">
        <f>infosheet!N82</f>
        <v>0</v>
      </c>
      <c r="P18" s="722"/>
      <c r="Q18" s="737"/>
      <c r="R18" s="736"/>
      <c r="S18" s="737"/>
      <c r="T18" s="736"/>
      <c r="U18" s="738"/>
      <c r="V18" s="739"/>
      <c r="W18" s="162"/>
      <c r="X18" s="163"/>
      <c r="Y18" s="163"/>
      <c r="Z18" s="163"/>
      <c r="AA18" s="163"/>
      <c r="AB18" s="164"/>
      <c r="AC18" s="732"/>
      <c r="AD18" s="733"/>
      <c r="AE18" s="734"/>
      <c r="AF18" s="733"/>
      <c r="AG18" s="657"/>
      <c r="AH18" s="658"/>
      <c r="AI18" s="658"/>
      <c r="AJ18" s="659"/>
    </row>
    <row r="19" spans="1:36" x14ac:dyDescent="0.2">
      <c r="A19" s="740" t="s">
        <v>111</v>
      </c>
      <c r="B19" s="741"/>
      <c r="C19" s="744" t="str">
        <f>infosheet!D78</f>
        <v/>
      </c>
      <c r="D19" s="745"/>
      <c r="E19" s="735"/>
      <c r="F19" s="736"/>
      <c r="G19" s="721">
        <f>infosheet!O80</f>
        <v>0</v>
      </c>
      <c r="H19" s="722"/>
      <c r="I19" s="742"/>
      <c r="J19" s="743"/>
      <c r="K19" s="721">
        <f>infosheet!O81</f>
        <v>0</v>
      </c>
      <c r="L19" s="722"/>
      <c r="M19" s="735"/>
      <c r="N19" s="736"/>
      <c r="O19" s="721">
        <f>infosheet!O82</f>
        <v>0</v>
      </c>
      <c r="P19" s="722"/>
      <c r="Q19" s="737"/>
      <c r="R19" s="736"/>
      <c r="S19" s="737"/>
      <c r="T19" s="736"/>
      <c r="U19" s="738"/>
      <c r="V19" s="739"/>
      <c r="W19" s="162"/>
      <c r="X19" s="163"/>
      <c r="Y19" s="163"/>
      <c r="Z19" s="163"/>
      <c r="AA19" s="163"/>
      <c r="AB19" s="164"/>
      <c r="AC19" s="732"/>
      <c r="AD19" s="733"/>
      <c r="AE19" s="734"/>
      <c r="AF19" s="733"/>
      <c r="AG19" s="657"/>
      <c r="AH19" s="658"/>
      <c r="AI19" s="658"/>
      <c r="AJ19" s="659"/>
    </row>
    <row r="20" spans="1:36" x14ac:dyDescent="0.2">
      <c r="A20" s="740" t="s">
        <v>112</v>
      </c>
      <c r="B20" s="741"/>
      <c r="C20" s="744" t="str">
        <f>infosheet!E78</f>
        <v/>
      </c>
      <c r="D20" s="745"/>
      <c r="E20" s="735"/>
      <c r="F20" s="736"/>
      <c r="G20" s="721">
        <f>infosheet!P80</f>
        <v>0</v>
      </c>
      <c r="H20" s="722"/>
      <c r="I20" s="742"/>
      <c r="J20" s="743"/>
      <c r="K20" s="721">
        <f>infosheet!P81</f>
        <v>0</v>
      </c>
      <c r="L20" s="722"/>
      <c r="M20" s="735"/>
      <c r="N20" s="736"/>
      <c r="O20" s="721">
        <f>infosheet!P82</f>
        <v>0</v>
      </c>
      <c r="P20" s="722"/>
      <c r="Q20" s="737"/>
      <c r="R20" s="736"/>
      <c r="S20" s="737"/>
      <c r="T20" s="736"/>
      <c r="U20" s="738"/>
      <c r="V20" s="739"/>
      <c r="W20" s="162"/>
      <c r="X20" s="163"/>
      <c r="Y20" s="163"/>
      <c r="Z20" s="163"/>
      <c r="AA20" s="163"/>
      <c r="AB20" s="164"/>
      <c r="AC20" s="732"/>
      <c r="AD20" s="733"/>
      <c r="AE20" s="734"/>
      <c r="AF20" s="733"/>
      <c r="AG20" s="657"/>
      <c r="AH20" s="658"/>
      <c r="AI20" s="658"/>
      <c r="AJ20" s="659"/>
    </row>
    <row r="21" spans="1:36" x14ac:dyDescent="0.2">
      <c r="A21" s="740" t="s">
        <v>113</v>
      </c>
      <c r="B21" s="741"/>
      <c r="C21" s="744" t="str">
        <f>infosheet!F78</f>
        <v/>
      </c>
      <c r="D21" s="745"/>
      <c r="E21" s="735"/>
      <c r="F21" s="736"/>
      <c r="G21" s="721">
        <f>infosheet!Q80</f>
        <v>0</v>
      </c>
      <c r="H21" s="722"/>
      <c r="I21" s="742"/>
      <c r="J21" s="743"/>
      <c r="K21" s="721">
        <f>infosheet!Q81</f>
        <v>0</v>
      </c>
      <c r="L21" s="722"/>
      <c r="M21" s="735"/>
      <c r="N21" s="736"/>
      <c r="O21" s="721">
        <f>infosheet!Q82</f>
        <v>0</v>
      </c>
      <c r="P21" s="722"/>
      <c r="Q21" s="737"/>
      <c r="R21" s="736"/>
      <c r="S21" s="737"/>
      <c r="T21" s="736"/>
      <c r="U21" s="738"/>
      <c r="V21" s="739"/>
      <c r="W21" s="162"/>
      <c r="X21" s="163"/>
      <c r="Y21" s="163"/>
      <c r="Z21" s="163"/>
      <c r="AA21" s="163"/>
      <c r="AB21" s="164"/>
      <c r="AC21" s="732"/>
      <c r="AD21" s="733"/>
      <c r="AE21" s="734"/>
      <c r="AF21" s="733"/>
      <c r="AG21" s="657"/>
      <c r="AH21" s="658"/>
      <c r="AI21" s="658"/>
      <c r="AJ21" s="659"/>
    </row>
    <row r="22" spans="1:36" x14ac:dyDescent="0.2">
      <c r="A22" s="740" t="s">
        <v>114</v>
      </c>
      <c r="B22" s="741"/>
      <c r="C22" s="744" t="str">
        <f>infosheet!G78</f>
        <v/>
      </c>
      <c r="D22" s="745"/>
      <c r="E22" s="735"/>
      <c r="F22" s="736"/>
      <c r="G22" s="721">
        <f>infosheet!R80</f>
        <v>0</v>
      </c>
      <c r="H22" s="722"/>
      <c r="I22" s="742"/>
      <c r="J22" s="743"/>
      <c r="K22" s="721">
        <f>infosheet!R81</f>
        <v>0</v>
      </c>
      <c r="L22" s="722"/>
      <c r="M22" s="735"/>
      <c r="N22" s="736"/>
      <c r="O22" s="721">
        <f>infosheet!R82</f>
        <v>0</v>
      </c>
      <c r="P22" s="722"/>
      <c r="Q22" s="737"/>
      <c r="R22" s="736"/>
      <c r="S22" s="737"/>
      <c r="T22" s="736"/>
      <c r="U22" s="738"/>
      <c r="V22" s="739"/>
      <c r="W22" s="162"/>
      <c r="X22" s="163"/>
      <c r="Y22" s="163"/>
      <c r="Z22" s="163"/>
      <c r="AA22" s="163"/>
      <c r="AB22" s="164"/>
      <c r="AC22" s="732"/>
      <c r="AD22" s="733"/>
      <c r="AE22" s="734"/>
      <c r="AF22" s="733"/>
      <c r="AG22" s="657"/>
      <c r="AH22" s="658"/>
      <c r="AI22" s="658"/>
      <c r="AJ22" s="659"/>
    </row>
    <row r="23" spans="1:36" x14ac:dyDescent="0.2">
      <c r="A23" s="740" t="s">
        <v>115</v>
      </c>
      <c r="B23" s="741"/>
      <c r="C23" s="744" t="str">
        <f>infosheet!H78</f>
        <v/>
      </c>
      <c r="D23" s="745"/>
      <c r="E23" s="735"/>
      <c r="F23" s="736"/>
      <c r="G23" s="721">
        <f>infosheet!S80</f>
        <v>0</v>
      </c>
      <c r="H23" s="722"/>
      <c r="I23" s="742"/>
      <c r="J23" s="743"/>
      <c r="K23" s="721">
        <f>infosheet!S81</f>
        <v>0</v>
      </c>
      <c r="L23" s="722"/>
      <c r="M23" s="735"/>
      <c r="N23" s="736"/>
      <c r="O23" s="721">
        <f>infosheet!S82</f>
        <v>0</v>
      </c>
      <c r="P23" s="722"/>
      <c r="Q23" s="737"/>
      <c r="R23" s="736"/>
      <c r="S23" s="737"/>
      <c r="T23" s="736"/>
      <c r="U23" s="738"/>
      <c r="V23" s="739"/>
      <c r="W23" s="162"/>
      <c r="X23" s="163"/>
      <c r="Y23" s="163"/>
      <c r="Z23" s="163"/>
      <c r="AA23" s="163"/>
      <c r="AB23" s="164"/>
      <c r="AC23" s="732"/>
      <c r="AD23" s="733"/>
      <c r="AE23" s="734"/>
      <c r="AF23" s="733"/>
      <c r="AG23" s="657"/>
      <c r="AH23" s="658"/>
      <c r="AI23" s="658"/>
      <c r="AJ23" s="659"/>
    </row>
    <row r="24" spans="1:36" ht="12.75" thickBot="1" x14ac:dyDescent="0.25">
      <c r="A24" s="751" t="s">
        <v>116</v>
      </c>
      <c r="B24" s="752"/>
      <c r="C24" s="744" t="str">
        <f>infosheet!I78</f>
        <v/>
      </c>
      <c r="D24" s="745"/>
      <c r="E24" s="746"/>
      <c r="F24" s="747"/>
      <c r="G24" s="721">
        <f>infosheet!T80</f>
        <v>0</v>
      </c>
      <c r="H24" s="722"/>
      <c r="I24" s="753"/>
      <c r="J24" s="754"/>
      <c r="K24" s="721">
        <f>infosheet!T81</f>
        <v>0</v>
      </c>
      <c r="L24" s="722"/>
      <c r="M24" s="746"/>
      <c r="N24" s="747"/>
      <c r="O24" s="721">
        <f>infosheet!T82</f>
        <v>0</v>
      </c>
      <c r="P24" s="722"/>
      <c r="Q24" s="748"/>
      <c r="R24" s="747"/>
      <c r="S24" s="748"/>
      <c r="T24" s="747"/>
      <c r="U24" s="749"/>
      <c r="V24" s="750"/>
      <c r="W24" s="165"/>
      <c r="X24" s="166"/>
      <c r="Y24" s="166"/>
      <c r="Z24" s="166"/>
      <c r="AA24" s="166"/>
      <c r="AB24" s="167"/>
      <c r="AC24" s="763"/>
      <c r="AD24" s="764"/>
      <c r="AE24" s="765"/>
      <c r="AF24" s="764"/>
      <c r="AG24" s="657"/>
      <c r="AH24" s="658"/>
      <c r="AI24" s="658"/>
      <c r="AJ24" s="659"/>
    </row>
    <row r="25" spans="1:36" ht="13.5" thickTop="1" thickBot="1" x14ac:dyDescent="0.25">
      <c r="C25" s="783" t="s">
        <v>66</v>
      </c>
      <c r="D25" s="784"/>
      <c r="E25" s="785">
        <f>SUM(E11:F24)</f>
        <v>0</v>
      </c>
      <c r="F25" s="756"/>
      <c r="G25" s="755">
        <f t="shared" ref="G25" si="0">SUM(G11:H24)</f>
        <v>0</v>
      </c>
      <c r="H25" s="786"/>
      <c r="I25" s="761">
        <f t="shared" ref="I25" si="1">SUM(I11:J24)</f>
        <v>0</v>
      </c>
      <c r="J25" s="762"/>
      <c r="K25" s="766">
        <f t="shared" ref="K25" si="2">SUM(K11:L24)</f>
        <v>0</v>
      </c>
      <c r="L25" s="787"/>
      <c r="M25" s="785">
        <f t="shared" ref="M25" si="3">SUM(M11:N24)</f>
        <v>0</v>
      </c>
      <c r="N25" s="756"/>
      <c r="O25" s="755">
        <f t="shared" ref="O25" si="4">SUM(O11:P24)</f>
        <v>0</v>
      </c>
      <c r="P25" s="756"/>
      <c r="Q25" s="755">
        <f t="shared" ref="Q25" si="5">SUM(Q11:R24)</f>
        <v>0</v>
      </c>
      <c r="R25" s="756"/>
      <c r="S25" s="755">
        <f t="shared" ref="S25" si="6">SUM(S11:T24)</f>
        <v>0</v>
      </c>
      <c r="T25" s="756"/>
      <c r="U25" s="757"/>
      <c r="V25" s="758"/>
      <c r="W25" s="759"/>
      <c r="X25" s="759"/>
      <c r="Y25" s="759"/>
      <c r="Z25" s="759"/>
      <c r="AA25" s="759"/>
      <c r="AB25" s="760"/>
      <c r="AC25" s="761">
        <f t="shared" ref="AC25:AE25" si="7">SUM(AC11:AD24)</f>
        <v>0</v>
      </c>
      <c r="AD25" s="762"/>
      <c r="AE25" s="766">
        <f t="shared" si="7"/>
        <v>0</v>
      </c>
      <c r="AF25" s="762"/>
      <c r="AG25" s="757"/>
      <c r="AH25" s="758"/>
      <c r="AI25" s="758"/>
      <c r="AJ25" s="767"/>
    </row>
    <row r="26" spans="1:36" ht="12.75" thickTop="1" x14ac:dyDescent="0.2"/>
    <row r="27" spans="1:36" ht="12.75" thickBot="1" x14ac:dyDescent="0.25"/>
    <row r="28" spans="1:36" ht="13.5" customHeight="1" thickTop="1" x14ac:dyDescent="0.2">
      <c r="A28" s="680" t="s">
        <v>44</v>
      </c>
      <c r="B28" s="681"/>
      <c r="C28" s="686" t="s">
        <v>21</v>
      </c>
      <c r="D28" s="687"/>
      <c r="E28" s="671" t="s">
        <v>140</v>
      </c>
      <c r="F28" s="672"/>
      <c r="G28" s="672"/>
      <c r="H28" s="673"/>
      <c r="I28" s="674" t="s">
        <v>426</v>
      </c>
      <c r="J28" s="675"/>
      <c r="K28" s="675"/>
      <c r="L28" s="675"/>
      <c r="M28" s="675"/>
      <c r="N28" s="675"/>
      <c r="O28" s="675"/>
      <c r="P28" s="675"/>
      <c r="Q28" s="675"/>
      <c r="R28" s="676"/>
      <c r="S28" s="860" t="s">
        <v>392</v>
      </c>
      <c r="T28" s="861"/>
      <c r="U28" s="861"/>
      <c r="V28" s="862"/>
      <c r="W28" s="802" t="s">
        <v>148</v>
      </c>
      <c r="X28" s="803"/>
      <c r="Y28" s="803"/>
      <c r="Z28" s="803"/>
      <c r="AA28" s="803"/>
      <c r="AB28" s="803"/>
      <c r="AC28" s="278"/>
      <c r="AD28" s="279" t="s">
        <v>145</v>
      </c>
      <c r="AE28" s="828">
        <v>0.56000000000000005</v>
      </c>
      <c r="AF28" s="829"/>
      <c r="AG28" s="776" t="s">
        <v>229</v>
      </c>
      <c r="AH28" s="777"/>
      <c r="AI28" s="777"/>
      <c r="AJ28" s="778"/>
    </row>
    <row r="29" spans="1:36" ht="13.15" customHeight="1" x14ac:dyDescent="0.2">
      <c r="A29" s="682"/>
      <c r="B29" s="683"/>
      <c r="C29" s="688"/>
      <c r="D29" s="689"/>
      <c r="E29" s="692" t="s">
        <v>129</v>
      </c>
      <c r="F29" s="693"/>
      <c r="G29" s="696" t="s">
        <v>130</v>
      </c>
      <c r="H29" s="697"/>
      <c r="I29" s="705" t="s">
        <v>129</v>
      </c>
      <c r="J29" s="706"/>
      <c r="K29" s="707" t="s">
        <v>130</v>
      </c>
      <c r="L29" s="712"/>
      <c r="M29" s="772" t="s">
        <v>141</v>
      </c>
      <c r="N29" s="773"/>
      <c r="O29" s="845" t="s">
        <v>391</v>
      </c>
      <c r="P29" s="846"/>
      <c r="Q29" s="846"/>
      <c r="R29" s="847"/>
      <c r="S29" s="692" t="s">
        <v>129</v>
      </c>
      <c r="T29" s="693"/>
      <c r="U29" s="696" t="s">
        <v>130</v>
      </c>
      <c r="V29" s="697"/>
      <c r="W29" s="838" t="s">
        <v>146</v>
      </c>
      <c r="X29" s="804"/>
      <c r="Y29" s="804"/>
      <c r="Z29" s="804" t="s">
        <v>147</v>
      </c>
      <c r="AA29" s="804"/>
      <c r="AB29" s="805"/>
      <c r="AC29" s="830" t="s">
        <v>143</v>
      </c>
      <c r="AD29" s="831"/>
      <c r="AE29" s="779" t="s">
        <v>17</v>
      </c>
      <c r="AF29" s="780"/>
      <c r="AG29" s="806" t="s">
        <v>129</v>
      </c>
      <c r="AH29" s="807"/>
      <c r="AI29" s="810" t="s">
        <v>130</v>
      </c>
      <c r="AJ29" s="811"/>
    </row>
    <row r="30" spans="1:36" ht="13.9" customHeight="1" thickBot="1" x14ac:dyDescent="0.25">
      <c r="A30" s="684"/>
      <c r="B30" s="685"/>
      <c r="C30" s="690"/>
      <c r="D30" s="691"/>
      <c r="E30" s="694"/>
      <c r="F30" s="695"/>
      <c r="G30" s="698"/>
      <c r="H30" s="699"/>
      <c r="I30" s="684"/>
      <c r="J30" s="685"/>
      <c r="K30" s="690"/>
      <c r="L30" s="713"/>
      <c r="M30" s="774" t="s">
        <v>142</v>
      </c>
      <c r="N30" s="775"/>
      <c r="O30" s="848"/>
      <c r="P30" s="849"/>
      <c r="Q30" s="849"/>
      <c r="R30" s="850"/>
      <c r="S30" s="694"/>
      <c r="T30" s="695"/>
      <c r="U30" s="698"/>
      <c r="V30" s="699"/>
      <c r="W30" s="838"/>
      <c r="X30" s="804"/>
      <c r="Y30" s="804"/>
      <c r="Z30" s="804"/>
      <c r="AA30" s="804"/>
      <c r="AB30" s="805"/>
      <c r="AC30" s="832" t="s">
        <v>144</v>
      </c>
      <c r="AD30" s="833"/>
      <c r="AE30" s="781"/>
      <c r="AF30" s="782"/>
      <c r="AG30" s="808"/>
      <c r="AH30" s="809"/>
      <c r="AI30" s="812"/>
      <c r="AJ30" s="813"/>
    </row>
    <row r="31" spans="1:36" ht="13.9" customHeight="1" thickTop="1" x14ac:dyDescent="0.2">
      <c r="A31" s="726" t="s">
        <v>110</v>
      </c>
      <c r="B31" s="727"/>
      <c r="C31" s="768" t="str">
        <f>C11</f>
        <v/>
      </c>
      <c r="D31" s="769"/>
      <c r="E31" s="719"/>
      <c r="F31" s="720"/>
      <c r="G31" s="723"/>
      <c r="H31" s="770"/>
      <c r="I31" s="857"/>
      <c r="J31" s="858"/>
      <c r="K31" s="859"/>
      <c r="L31" s="858"/>
      <c r="M31" s="800"/>
      <c r="N31" s="801"/>
      <c r="O31" s="851"/>
      <c r="P31" s="852"/>
      <c r="Q31" s="852"/>
      <c r="R31" s="853"/>
      <c r="S31" s="863"/>
      <c r="T31" s="863"/>
      <c r="U31" s="865">
        <f>infosheet!N76</f>
        <v>0</v>
      </c>
      <c r="V31" s="866"/>
      <c r="W31" s="795"/>
      <c r="X31" s="667"/>
      <c r="Y31" s="668"/>
      <c r="Z31" s="666"/>
      <c r="AA31" s="667"/>
      <c r="AB31" s="668"/>
      <c r="AC31" s="834"/>
      <c r="AD31" s="835"/>
      <c r="AE31" s="836">
        <f t="shared" ref="AE31:AE44" si="8">AC31*0.56</f>
        <v>0</v>
      </c>
      <c r="AF31" s="837"/>
      <c r="AG31" s="814">
        <f>SUM(E11,I11,M11,Q11,AC11,E31,I31,S31)</f>
        <v>0</v>
      </c>
      <c r="AH31" s="815"/>
      <c r="AI31" s="814">
        <f>SUM(G11,K11,O11,S11,AE11,G31,K31,AE31,U31)</f>
        <v>0</v>
      </c>
      <c r="AJ31" s="816"/>
    </row>
    <row r="32" spans="1:36" x14ac:dyDescent="0.2">
      <c r="A32" s="740" t="s">
        <v>111</v>
      </c>
      <c r="B32" s="741"/>
      <c r="C32" s="744" t="str">
        <f t="shared" ref="C32:C44" si="9">C12</f>
        <v/>
      </c>
      <c r="D32" s="745"/>
      <c r="E32" s="735"/>
      <c r="F32" s="736"/>
      <c r="G32" s="737"/>
      <c r="H32" s="771"/>
      <c r="I32" s="742"/>
      <c r="J32" s="743"/>
      <c r="K32" s="791"/>
      <c r="L32" s="743"/>
      <c r="M32" s="796"/>
      <c r="N32" s="797"/>
      <c r="O32" s="839"/>
      <c r="P32" s="840"/>
      <c r="Q32" s="840"/>
      <c r="R32" s="841"/>
      <c r="S32" s="864"/>
      <c r="T32" s="864"/>
      <c r="U32" s="867">
        <f>infosheet!O76</f>
        <v>0</v>
      </c>
      <c r="V32" s="868"/>
      <c r="W32" s="660"/>
      <c r="X32" s="661"/>
      <c r="Y32" s="662"/>
      <c r="Z32" s="669"/>
      <c r="AA32" s="661"/>
      <c r="AB32" s="662"/>
      <c r="AC32" s="669"/>
      <c r="AD32" s="662"/>
      <c r="AE32" s="824">
        <f t="shared" si="8"/>
        <v>0</v>
      </c>
      <c r="AF32" s="825"/>
      <c r="AG32" s="792">
        <f t="shared" ref="AG32:AG44" si="10">SUM(E12,I12,M12,Q12,AC12,E32,I32,S32)</f>
        <v>0</v>
      </c>
      <c r="AH32" s="794"/>
      <c r="AI32" s="792">
        <f t="shared" ref="AI32:AI44" si="11">SUM(G12,K12,O12,S12,AE12,G32,K32,AE32,U32)</f>
        <v>0</v>
      </c>
      <c r="AJ32" s="793"/>
    </row>
    <row r="33" spans="1:36" x14ac:dyDescent="0.2">
      <c r="A33" s="740" t="s">
        <v>112</v>
      </c>
      <c r="B33" s="741"/>
      <c r="C33" s="744" t="str">
        <f t="shared" si="9"/>
        <v/>
      </c>
      <c r="D33" s="745"/>
      <c r="E33" s="735"/>
      <c r="F33" s="736"/>
      <c r="G33" s="737"/>
      <c r="H33" s="771"/>
      <c r="I33" s="742"/>
      <c r="J33" s="743"/>
      <c r="K33" s="791"/>
      <c r="L33" s="743"/>
      <c r="M33" s="796"/>
      <c r="N33" s="797"/>
      <c r="O33" s="839"/>
      <c r="P33" s="840"/>
      <c r="Q33" s="840"/>
      <c r="R33" s="841"/>
      <c r="S33" s="864"/>
      <c r="T33" s="864"/>
      <c r="U33" s="867">
        <f>infosheet!P76</f>
        <v>0</v>
      </c>
      <c r="V33" s="868"/>
      <c r="W33" s="660"/>
      <c r="X33" s="661"/>
      <c r="Y33" s="662"/>
      <c r="Z33" s="669"/>
      <c r="AA33" s="661"/>
      <c r="AB33" s="662"/>
      <c r="AC33" s="669"/>
      <c r="AD33" s="662"/>
      <c r="AE33" s="824">
        <f t="shared" si="8"/>
        <v>0</v>
      </c>
      <c r="AF33" s="825"/>
      <c r="AG33" s="792">
        <f t="shared" si="10"/>
        <v>0</v>
      </c>
      <c r="AH33" s="794"/>
      <c r="AI33" s="792">
        <f t="shared" si="11"/>
        <v>0</v>
      </c>
      <c r="AJ33" s="793"/>
    </row>
    <row r="34" spans="1:36" x14ac:dyDescent="0.2">
      <c r="A34" s="740" t="s">
        <v>113</v>
      </c>
      <c r="B34" s="741"/>
      <c r="C34" s="744" t="str">
        <f t="shared" si="9"/>
        <v/>
      </c>
      <c r="D34" s="745"/>
      <c r="E34" s="735"/>
      <c r="F34" s="736"/>
      <c r="G34" s="737"/>
      <c r="H34" s="771"/>
      <c r="I34" s="742"/>
      <c r="J34" s="743"/>
      <c r="K34" s="791"/>
      <c r="L34" s="743"/>
      <c r="M34" s="796"/>
      <c r="N34" s="797"/>
      <c r="O34" s="839"/>
      <c r="P34" s="840"/>
      <c r="Q34" s="840"/>
      <c r="R34" s="841"/>
      <c r="S34" s="864"/>
      <c r="T34" s="864"/>
      <c r="U34" s="867">
        <f>infosheet!Q76</f>
        <v>0</v>
      </c>
      <c r="V34" s="868"/>
      <c r="W34" s="660"/>
      <c r="X34" s="661"/>
      <c r="Y34" s="662"/>
      <c r="Z34" s="669"/>
      <c r="AA34" s="661"/>
      <c r="AB34" s="662"/>
      <c r="AC34" s="669"/>
      <c r="AD34" s="662"/>
      <c r="AE34" s="824">
        <f t="shared" si="8"/>
        <v>0</v>
      </c>
      <c r="AF34" s="825"/>
      <c r="AG34" s="792">
        <f t="shared" si="10"/>
        <v>0</v>
      </c>
      <c r="AH34" s="794"/>
      <c r="AI34" s="792">
        <f t="shared" si="11"/>
        <v>0</v>
      </c>
      <c r="AJ34" s="793"/>
    </row>
    <row r="35" spans="1:36" x14ac:dyDescent="0.2">
      <c r="A35" s="740" t="s">
        <v>114</v>
      </c>
      <c r="B35" s="741"/>
      <c r="C35" s="744" t="str">
        <f t="shared" si="9"/>
        <v/>
      </c>
      <c r="D35" s="745"/>
      <c r="E35" s="735"/>
      <c r="F35" s="736"/>
      <c r="G35" s="737"/>
      <c r="H35" s="771"/>
      <c r="I35" s="742"/>
      <c r="J35" s="743"/>
      <c r="K35" s="791"/>
      <c r="L35" s="743"/>
      <c r="M35" s="796"/>
      <c r="N35" s="797"/>
      <c r="O35" s="839"/>
      <c r="P35" s="840"/>
      <c r="Q35" s="840"/>
      <c r="R35" s="841"/>
      <c r="S35" s="864"/>
      <c r="T35" s="864"/>
      <c r="U35" s="867">
        <f>infosheet!R76</f>
        <v>0</v>
      </c>
      <c r="V35" s="868"/>
      <c r="W35" s="660"/>
      <c r="X35" s="661"/>
      <c r="Y35" s="662"/>
      <c r="Z35" s="669"/>
      <c r="AA35" s="661"/>
      <c r="AB35" s="662"/>
      <c r="AC35" s="669"/>
      <c r="AD35" s="662"/>
      <c r="AE35" s="824">
        <f t="shared" si="8"/>
        <v>0</v>
      </c>
      <c r="AF35" s="825"/>
      <c r="AG35" s="792">
        <f t="shared" si="10"/>
        <v>0</v>
      </c>
      <c r="AH35" s="794"/>
      <c r="AI35" s="792">
        <f t="shared" si="11"/>
        <v>0</v>
      </c>
      <c r="AJ35" s="793"/>
    </row>
    <row r="36" spans="1:36" x14ac:dyDescent="0.2">
      <c r="A36" s="740" t="s">
        <v>115</v>
      </c>
      <c r="B36" s="741"/>
      <c r="C36" s="744" t="str">
        <f t="shared" si="9"/>
        <v/>
      </c>
      <c r="D36" s="745"/>
      <c r="E36" s="735"/>
      <c r="F36" s="736"/>
      <c r="G36" s="737"/>
      <c r="H36" s="771"/>
      <c r="I36" s="742"/>
      <c r="J36" s="743"/>
      <c r="K36" s="791"/>
      <c r="L36" s="743"/>
      <c r="M36" s="796"/>
      <c r="N36" s="797"/>
      <c r="O36" s="839"/>
      <c r="P36" s="840"/>
      <c r="Q36" s="840"/>
      <c r="R36" s="841"/>
      <c r="S36" s="864"/>
      <c r="T36" s="864"/>
      <c r="U36" s="867">
        <f>infosheet!S76</f>
        <v>0</v>
      </c>
      <c r="V36" s="868"/>
      <c r="W36" s="660"/>
      <c r="X36" s="661"/>
      <c r="Y36" s="662"/>
      <c r="Z36" s="669"/>
      <c r="AA36" s="661"/>
      <c r="AB36" s="662"/>
      <c r="AC36" s="669"/>
      <c r="AD36" s="662"/>
      <c r="AE36" s="824">
        <f t="shared" si="8"/>
        <v>0</v>
      </c>
      <c r="AF36" s="825"/>
      <c r="AG36" s="792">
        <f t="shared" si="10"/>
        <v>0</v>
      </c>
      <c r="AH36" s="794"/>
      <c r="AI36" s="792">
        <f t="shared" si="11"/>
        <v>0</v>
      </c>
      <c r="AJ36" s="793"/>
    </row>
    <row r="37" spans="1:36" x14ac:dyDescent="0.2">
      <c r="A37" s="740" t="s">
        <v>116</v>
      </c>
      <c r="B37" s="741"/>
      <c r="C37" s="744" t="str">
        <f t="shared" si="9"/>
        <v/>
      </c>
      <c r="D37" s="745"/>
      <c r="E37" s="735"/>
      <c r="F37" s="736"/>
      <c r="G37" s="737"/>
      <c r="H37" s="771"/>
      <c r="I37" s="742"/>
      <c r="J37" s="743"/>
      <c r="K37" s="791"/>
      <c r="L37" s="743"/>
      <c r="M37" s="796"/>
      <c r="N37" s="797"/>
      <c r="O37" s="839"/>
      <c r="P37" s="840"/>
      <c r="Q37" s="840"/>
      <c r="R37" s="841"/>
      <c r="S37" s="864"/>
      <c r="T37" s="864"/>
      <c r="U37" s="867">
        <f>infosheet!T76</f>
        <v>0</v>
      </c>
      <c r="V37" s="868"/>
      <c r="W37" s="660"/>
      <c r="X37" s="661"/>
      <c r="Y37" s="662"/>
      <c r="Z37" s="669"/>
      <c r="AA37" s="661"/>
      <c r="AB37" s="662"/>
      <c r="AC37" s="669"/>
      <c r="AD37" s="662"/>
      <c r="AE37" s="824">
        <f t="shared" si="8"/>
        <v>0</v>
      </c>
      <c r="AF37" s="825"/>
      <c r="AG37" s="792">
        <f t="shared" si="10"/>
        <v>0</v>
      </c>
      <c r="AH37" s="794"/>
      <c r="AI37" s="792">
        <f t="shared" si="11"/>
        <v>0</v>
      </c>
      <c r="AJ37" s="793"/>
    </row>
    <row r="38" spans="1:36" x14ac:dyDescent="0.2">
      <c r="A38" s="740" t="s">
        <v>110</v>
      </c>
      <c r="B38" s="741"/>
      <c r="C38" s="744" t="str">
        <f t="shared" si="9"/>
        <v/>
      </c>
      <c r="D38" s="745"/>
      <c r="E38" s="735"/>
      <c r="F38" s="736"/>
      <c r="G38" s="737"/>
      <c r="H38" s="771"/>
      <c r="I38" s="742"/>
      <c r="J38" s="743"/>
      <c r="K38" s="791"/>
      <c r="L38" s="743"/>
      <c r="M38" s="796"/>
      <c r="N38" s="797"/>
      <c r="O38" s="839"/>
      <c r="P38" s="840"/>
      <c r="Q38" s="840"/>
      <c r="R38" s="841"/>
      <c r="S38" s="864"/>
      <c r="T38" s="864"/>
      <c r="U38" s="867">
        <f>infosheet!N83</f>
        <v>0</v>
      </c>
      <c r="V38" s="868"/>
      <c r="W38" s="660"/>
      <c r="X38" s="661"/>
      <c r="Y38" s="662"/>
      <c r="Z38" s="669"/>
      <c r="AA38" s="661"/>
      <c r="AB38" s="662"/>
      <c r="AC38" s="669"/>
      <c r="AD38" s="662"/>
      <c r="AE38" s="824">
        <f t="shared" si="8"/>
        <v>0</v>
      </c>
      <c r="AF38" s="825"/>
      <c r="AG38" s="792">
        <f t="shared" si="10"/>
        <v>0</v>
      </c>
      <c r="AH38" s="794"/>
      <c r="AI38" s="792">
        <f t="shared" si="11"/>
        <v>0</v>
      </c>
      <c r="AJ38" s="793"/>
    </row>
    <row r="39" spans="1:36" x14ac:dyDescent="0.2">
      <c r="A39" s="740" t="s">
        <v>111</v>
      </c>
      <c r="B39" s="741"/>
      <c r="C39" s="744" t="str">
        <f t="shared" si="9"/>
        <v/>
      </c>
      <c r="D39" s="745"/>
      <c r="E39" s="735"/>
      <c r="F39" s="736"/>
      <c r="G39" s="737"/>
      <c r="H39" s="771"/>
      <c r="I39" s="742"/>
      <c r="J39" s="743"/>
      <c r="K39" s="791"/>
      <c r="L39" s="743"/>
      <c r="M39" s="796"/>
      <c r="N39" s="797"/>
      <c r="O39" s="839"/>
      <c r="P39" s="840"/>
      <c r="Q39" s="840"/>
      <c r="R39" s="841"/>
      <c r="S39" s="864"/>
      <c r="T39" s="864"/>
      <c r="U39" s="867">
        <f>infosheet!O83</f>
        <v>0</v>
      </c>
      <c r="V39" s="868"/>
      <c r="W39" s="660"/>
      <c r="X39" s="661"/>
      <c r="Y39" s="662"/>
      <c r="Z39" s="669"/>
      <c r="AA39" s="661"/>
      <c r="AB39" s="662"/>
      <c r="AC39" s="669"/>
      <c r="AD39" s="662"/>
      <c r="AE39" s="824">
        <f t="shared" si="8"/>
        <v>0</v>
      </c>
      <c r="AF39" s="825"/>
      <c r="AG39" s="792">
        <f t="shared" si="10"/>
        <v>0</v>
      </c>
      <c r="AH39" s="794"/>
      <c r="AI39" s="792">
        <f t="shared" si="11"/>
        <v>0</v>
      </c>
      <c r="AJ39" s="793"/>
    </row>
    <row r="40" spans="1:36" x14ac:dyDescent="0.2">
      <c r="A40" s="740" t="s">
        <v>112</v>
      </c>
      <c r="B40" s="741"/>
      <c r="C40" s="744" t="str">
        <f t="shared" si="9"/>
        <v/>
      </c>
      <c r="D40" s="745"/>
      <c r="E40" s="735"/>
      <c r="F40" s="736"/>
      <c r="G40" s="737"/>
      <c r="H40" s="771"/>
      <c r="I40" s="742"/>
      <c r="J40" s="743"/>
      <c r="K40" s="791"/>
      <c r="L40" s="743"/>
      <c r="M40" s="796"/>
      <c r="N40" s="797"/>
      <c r="O40" s="839"/>
      <c r="P40" s="840"/>
      <c r="Q40" s="840"/>
      <c r="R40" s="841"/>
      <c r="S40" s="864"/>
      <c r="T40" s="864"/>
      <c r="U40" s="867">
        <f>infosheet!P83</f>
        <v>0</v>
      </c>
      <c r="V40" s="868"/>
      <c r="W40" s="660"/>
      <c r="X40" s="661"/>
      <c r="Y40" s="662"/>
      <c r="Z40" s="669"/>
      <c r="AA40" s="661"/>
      <c r="AB40" s="662"/>
      <c r="AC40" s="669"/>
      <c r="AD40" s="662"/>
      <c r="AE40" s="824">
        <f t="shared" si="8"/>
        <v>0</v>
      </c>
      <c r="AF40" s="825"/>
      <c r="AG40" s="792">
        <f t="shared" si="10"/>
        <v>0</v>
      </c>
      <c r="AH40" s="794"/>
      <c r="AI40" s="792">
        <f t="shared" si="11"/>
        <v>0</v>
      </c>
      <c r="AJ40" s="793"/>
    </row>
    <row r="41" spans="1:36" x14ac:dyDescent="0.2">
      <c r="A41" s="740" t="s">
        <v>113</v>
      </c>
      <c r="B41" s="741"/>
      <c r="C41" s="744" t="str">
        <f t="shared" si="9"/>
        <v/>
      </c>
      <c r="D41" s="745"/>
      <c r="E41" s="735"/>
      <c r="F41" s="736"/>
      <c r="G41" s="737"/>
      <c r="H41" s="771"/>
      <c r="I41" s="742"/>
      <c r="J41" s="743"/>
      <c r="K41" s="791"/>
      <c r="L41" s="743"/>
      <c r="M41" s="796"/>
      <c r="N41" s="797"/>
      <c r="O41" s="839"/>
      <c r="P41" s="840"/>
      <c r="Q41" s="840"/>
      <c r="R41" s="841"/>
      <c r="S41" s="864"/>
      <c r="T41" s="864"/>
      <c r="U41" s="867">
        <f>infosheet!Q83</f>
        <v>0</v>
      </c>
      <c r="V41" s="868"/>
      <c r="W41" s="660"/>
      <c r="X41" s="661"/>
      <c r="Y41" s="662"/>
      <c r="Z41" s="669"/>
      <c r="AA41" s="661"/>
      <c r="AB41" s="662"/>
      <c r="AC41" s="669"/>
      <c r="AD41" s="662"/>
      <c r="AE41" s="824">
        <f t="shared" si="8"/>
        <v>0</v>
      </c>
      <c r="AF41" s="825"/>
      <c r="AG41" s="792">
        <f t="shared" si="10"/>
        <v>0</v>
      </c>
      <c r="AH41" s="794"/>
      <c r="AI41" s="792">
        <f t="shared" si="11"/>
        <v>0</v>
      </c>
      <c r="AJ41" s="793"/>
    </row>
    <row r="42" spans="1:36" x14ac:dyDescent="0.2">
      <c r="A42" s="740" t="s">
        <v>114</v>
      </c>
      <c r="B42" s="741"/>
      <c r="C42" s="744" t="str">
        <f t="shared" si="9"/>
        <v/>
      </c>
      <c r="D42" s="745"/>
      <c r="E42" s="735"/>
      <c r="F42" s="736"/>
      <c r="G42" s="737"/>
      <c r="H42" s="771"/>
      <c r="I42" s="742"/>
      <c r="J42" s="743"/>
      <c r="K42" s="791"/>
      <c r="L42" s="743"/>
      <c r="M42" s="796"/>
      <c r="N42" s="797"/>
      <c r="O42" s="839"/>
      <c r="P42" s="840"/>
      <c r="Q42" s="840"/>
      <c r="R42" s="841"/>
      <c r="S42" s="864"/>
      <c r="T42" s="864"/>
      <c r="U42" s="867">
        <f>infosheet!R83</f>
        <v>0</v>
      </c>
      <c r="V42" s="868"/>
      <c r="W42" s="660"/>
      <c r="X42" s="661"/>
      <c r="Y42" s="662"/>
      <c r="Z42" s="669"/>
      <c r="AA42" s="661"/>
      <c r="AB42" s="662"/>
      <c r="AC42" s="669"/>
      <c r="AD42" s="662"/>
      <c r="AE42" s="824">
        <f t="shared" si="8"/>
        <v>0</v>
      </c>
      <c r="AF42" s="825"/>
      <c r="AG42" s="792">
        <f t="shared" si="10"/>
        <v>0</v>
      </c>
      <c r="AH42" s="794"/>
      <c r="AI42" s="792">
        <f t="shared" si="11"/>
        <v>0</v>
      </c>
      <c r="AJ42" s="793"/>
    </row>
    <row r="43" spans="1:36" x14ac:dyDescent="0.2">
      <c r="A43" s="740" t="s">
        <v>115</v>
      </c>
      <c r="B43" s="741"/>
      <c r="C43" s="744" t="str">
        <f t="shared" si="9"/>
        <v/>
      </c>
      <c r="D43" s="745"/>
      <c r="E43" s="735"/>
      <c r="F43" s="736"/>
      <c r="G43" s="737"/>
      <c r="H43" s="771"/>
      <c r="I43" s="742"/>
      <c r="J43" s="743"/>
      <c r="K43" s="791"/>
      <c r="L43" s="743"/>
      <c r="M43" s="796"/>
      <c r="N43" s="797"/>
      <c r="O43" s="839"/>
      <c r="P43" s="840"/>
      <c r="Q43" s="840"/>
      <c r="R43" s="841"/>
      <c r="S43" s="864"/>
      <c r="T43" s="864"/>
      <c r="U43" s="867">
        <f>infosheet!S83</f>
        <v>0</v>
      </c>
      <c r="V43" s="868"/>
      <c r="W43" s="660"/>
      <c r="X43" s="661"/>
      <c r="Y43" s="662"/>
      <c r="Z43" s="669"/>
      <c r="AA43" s="661"/>
      <c r="AB43" s="662"/>
      <c r="AC43" s="669"/>
      <c r="AD43" s="662"/>
      <c r="AE43" s="824">
        <f t="shared" si="8"/>
        <v>0</v>
      </c>
      <c r="AF43" s="825"/>
      <c r="AG43" s="792">
        <f t="shared" si="10"/>
        <v>0</v>
      </c>
      <c r="AH43" s="794"/>
      <c r="AI43" s="792">
        <f t="shared" si="11"/>
        <v>0</v>
      </c>
      <c r="AJ43" s="793"/>
    </row>
    <row r="44" spans="1:36" ht="12.75" thickBot="1" x14ac:dyDescent="0.25">
      <c r="A44" s="751" t="s">
        <v>116</v>
      </c>
      <c r="B44" s="752"/>
      <c r="C44" s="788" t="str">
        <f t="shared" si="9"/>
        <v/>
      </c>
      <c r="D44" s="789"/>
      <c r="E44" s="746"/>
      <c r="F44" s="747"/>
      <c r="G44" s="748"/>
      <c r="H44" s="790"/>
      <c r="I44" s="854"/>
      <c r="J44" s="855"/>
      <c r="K44" s="856"/>
      <c r="L44" s="855"/>
      <c r="M44" s="798"/>
      <c r="N44" s="799"/>
      <c r="O44" s="842"/>
      <c r="P44" s="843"/>
      <c r="Q44" s="843"/>
      <c r="R44" s="844"/>
      <c r="S44" s="869"/>
      <c r="T44" s="869"/>
      <c r="U44" s="867">
        <f>infosheet!T83</f>
        <v>0</v>
      </c>
      <c r="V44" s="868"/>
      <c r="W44" s="663"/>
      <c r="X44" s="664"/>
      <c r="Y44" s="665"/>
      <c r="Z44" s="670"/>
      <c r="AA44" s="664"/>
      <c r="AB44" s="665"/>
      <c r="AC44" s="670"/>
      <c r="AD44" s="665"/>
      <c r="AE44" s="826">
        <f t="shared" si="8"/>
        <v>0</v>
      </c>
      <c r="AF44" s="827"/>
      <c r="AG44" s="817">
        <f t="shared" si="10"/>
        <v>0</v>
      </c>
      <c r="AH44" s="818"/>
      <c r="AI44" s="817">
        <f t="shared" si="11"/>
        <v>0</v>
      </c>
      <c r="AJ44" s="819"/>
    </row>
    <row r="45" spans="1:36" ht="14.45" customHeight="1" thickTop="1" thickBot="1" x14ac:dyDescent="0.25">
      <c r="C45" s="783" t="s">
        <v>66</v>
      </c>
      <c r="D45" s="784"/>
      <c r="E45" s="785">
        <f>SUM(E31:F44)</f>
        <v>0</v>
      </c>
      <c r="F45" s="756"/>
      <c r="G45" s="755">
        <f t="shared" ref="G45" si="12">SUM(G31:H44)</f>
        <v>0</v>
      </c>
      <c r="H45" s="786"/>
      <c r="I45" s="761">
        <f t="shared" ref="I45" si="13">SUM(I31:J44)</f>
        <v>0</v>
      </c>
      <c r="J45" s="762"/>
      <c r="K45" s="766">
        <f t="shared" ref="K45" si="14">SUM(K31:L44)</f>
        <v>0</v>
      </c>
      <c r="L45" s="787"/>
      <c r="M45" s="39"/>
      <c r="N45" s="40"/>
      <c r="O45" s="40"/>
      <c r="P45" s="40"/>
      <c r="Q45" s="40"/>
      <c r="R45" s="277"/>
      <c r="S45" s="785">
        <f>SUM(S31:T44)</f>
        <v>0</v>
      </c>
      <c r="T45" s="756"/>
      <c r="U45" s="755">
        <f t="shared" ref="U45" si="15">SUM(U31:V44)</f>
        <v>0</v>
      </c>
      <c r="V45" s="786"/>
      <c r="W45" s="281"/>
      <c r="X45" s="276"/>
      <c r="Y45" s="276"/>
      <c r="Z45" s="276"/>
      <c r="AA45" s="276"/>
      <c r="AB45" s="276"/>
      <c r="AC45" s="276"/>
      <c r="AD45" s="276"/>
      <c r="AE45" s="276"/>
      <c r="AF45" s="280"/>
      <c r="AG45" s="820">
        <f t="shared" ref="AG45" si="16">SUM(AG31:AH44)</f>
        <v>0</v>
      </c>
      <c r="AH45" s="821"/>
      <c r="AI45" s="822">
        <f t="shared" ref="AI45" si="17">SUM(AI31:AJ44)</f>
        <v>0</v>
      </c>
      <c r="AJ45" s="823"/>
    </row>
    <row r="46" spans="1:36" ht="12.75" thickTop="1" x14ac:dyDescent="0.2"/>
  </sheetData>
  <sheetProtection password="A2DC" sheet="1" objects="1" scenarios="1"/>
  <mergeCells count="494">
    <mergeCell ref="U37:V37"/>
    <mergeCell ref="U38:V38"/>
    <mergeCell ref="U39:V39"/>
    <mergeCell ref="S45:T45"/>
    <mergeCell ref="U45:V45"/>
    <mergeCell ref="S37:T37"/>
    <mergeCell ref="S38:T38"/>
    <mergeCell ref="S39:T39"/>
    <mergeCell ref="S40:T40"/>
    <mergeCell ref="S41:T41"/>
    <mergeCell ref="S42:T42"/>
    <mergeCell ref="S43:T43"/>
    <mergeCell ref="S44:T44"/>
    <mergeCell ref="U40:V40"/>
    <mergeCell ref="U41:V41"/>
    <mergeCell ref="U42:V42"/>
    <mergeCell ref="U43:V43"/>
    <mergeCell ref="U44:V44"/>
    <mergeCell ref="S28:V28"/>
    <mergeCell ref="S29:T30"/>
    <mergeCell ref="U29:V30"/>
    <mergeCell ref="S31:T31"/>
    <mergeCell ref="S32:T32"/>
    <mergeCell ref="S33:T33"/>
    <mergeCell ref="S34:T34"/>
    <mergeCell ref="S35:T35"/>
    <mergeCell ref="S36:T36"/>
    <mergeCell ref="U31:V31"/>
    <mergeCell ref="U32:V32"/>
    <mergeCell ref="U33:V33"/>
    <mergeCell ref="U34:V34"/>
    <mergeCell ref="U35:V35"/>
    <mergeCell ref="U36:V36"/>
    <mergeCell ref="O37:R37"/>
    <mergeCell ref="O38:R38"/>
    <mergeCell ref="O39:R39"/>
    <mergeCell ref="O40:R40"/>
    <mergeCell ref="O41:R41"/>
    <mergeCell ref="O42:R42"/>
    <mergeCell ref="O43:R43"/>
    <mergeCell ref="O44:R44"/>
    <mergeCell ref="I28:R28"/>
    <mergeCell ref="O29:R30"/>
    <mergeCell ref="O31:R31"/>
    <mergeCell ref="O32:R32"/>
    <mergeCell ref="O33:R33"/>
    <mergeCell ref="O34:R34"/>
    <mergeCell ref="O35:R35"/>
    <mergeCell ref="O36:R36"/>
    <mergeCell ref="K43:L43"/>
    <mergeCell ref="I44:J44"/>
    <mergeCell ref="K44:L44"/>
    <mergeCell ref="I29:J30"/>
    <mergeCell ref="K29:L30"/>
    <mergeCell ref="I31:J31"/>
    <mergeCell ref="K31:L31"/>
    <mergeCell ref="I32:J32"/>
    <mergeCell ref="AC44:AD44"/>
    <mergeCell ref="AC36:AD36"/>
    <mergeCell ref="AC37:AD37"/>
    <mergeCell ref="AC38:AD38"/>
    <mergeCell ref="AC39:AD39"/>
    <mergeCell ref="AC40:AD40"/>
    <mergeCell ref="AC41:AD41"/>
    <mergeCell ref="W34:Y34"/>
    <mergeCell ref="W29:Y30"/>
    <mergeCell ref="AE43:AF43"/>
    <mergeCell ref="AE44:AF44"/>
    <mergeCell ref="AE28:AF28"/>
    <mergeCell ref="AC29:AD29"/>
    <mergeCell ref="AC30:AD30"/>
    <mergeCell ref="AC31:AD31"/>
    <mergeCell ref="AC32:AD32"/>
    <mergeCell ref="AC33:AD33"/>
    <mergeCell ref="AC34:AD34"/>
    <mergeCell ref="AC35:AD35"/>
    <mergeCell ref="AE37:AF37"/>
    <mergeCell ref="AE38:AF38"/>
    <mergeCell ref="AE39:AF39"/>
    <mergeCell ref="AE40:AF40"/>
    <mergeCell ref="AE41:AF41"/>
    <mergeCell ref="AE42:AF42"/>
    <mergeCell ref="AE31:AF31"/>
    <mergeCell ref="AE32:AF32"/>
    <mergeCell ref="AE33:AF33"/>
    <mergeCell ref="AE34:AF34"/>
    <mergeCell ref="AE35:AF35"/>
    <mergeCell ref="AE36:AF36"/>
    <mergeCell ref="AC42:AD42"/>
    <mergeCell ref="AC43:AD43"/>
    <mergeCell ref="AI43:AJ43"/>
    <mergeCell ref="AG44:AH44"/>
    <mergeCell ref="AI44:AJ44"/>
    <mergeCell ref="AG45:AH45"/>
    <mergeCell ref="AI45:AJ45"/>
    <mergeCell ref="AG40:AH40"/>
    <mergeCell ref="AI40:AJ40"/>
    <mergeCell ref="AG41:AH41"/>
    <mergeCell ref="AI41:AJ41"/>
    <mergeCell ref="AG42:AH42"/>
    <mergeCell ref="AI42:AJ42"/>
    <mergeCell ref="W28:AB28"/>
    <mergeCell ref="AG37:AH37"/>
    <mergeCell ref="AI37:AJ37"/>
    <mergeCell ref="AG38:AH38"/>
    <mergeCell ref="AI38:AJ38"/>
    <mergeCell ref="AG39:AH39"/>
    <mergeCell ref="AI39:AJ39"/>
    <mergeCell ref="AG34:AH34"/>
    <mergeCell ref="AI34:AJ34"/>
    <mergeCell ref="AG35:AH35"/>
    <mergeCell ref="AI35:AJ35"/>
    <mergeCell ref="AG36:AH36"/>
    <mergeCell ref="AI36:AJ36"/>
    <mergeCell ref="Z29:AB30"/>
    <mergeCell ref="W35:Y35"/>
    <mergeCell ref="W36:Y36"/>
    <mergeCell ref="W37:Y37"/>
    <mergeCell ref="W38:Y38"/>
    <mergeCell ref="W39:Y39"/>
    <mergeCell ref="AG29:AH30"/>
    <mergeCell ref="AI29:AJ30"/>
    <mergeCell ref="AG31:AH31"/>
    <mergeCell ref="AI31:AJ31"/>
    <mergeCell ref="AG32:AH32"/>
    <mergeCell ref="AI32:AJ32"/>
    <mergeCell ref="AG33:AH33"/>
    <mergeCell ref="AI33:AJ33"/>
    <mergeCell ref="W31:Y31"/>
    <mergeCell ref="W32:Y32"/>
    <mergeCell ref="W33:Y33"/>
    <mergeCell ref="M43:N43"/>
    <mergeCell ref="M44:N44"/>
    <mergeCell ref="M37:N37"/>
    <mergeCell ref="M38:N38"/>
    <mergeCell ref="M39:N39"/>
    <mergeCell ref="M40:N40"/>
    <mergeCell ref="M41:N41"/>
    <mergeCell ref="M42:N42"/>
    <mergeCell ref="M31:N31"/>
    <mergeCell ref="M32:N32"/>
    <mergeCell ref="M33:N33"/>
    <mergeCell ref="M34:N34"/>
    <mergeCell ref="M35:N35"/>
    <mergeCell ref="M36:N36"/>
    <mergeCell ref="W40:Y40"/>
    <mergeCell ref="W41:Y41"/>
    <mergeCell ref="W42:Y42"/>
    <mergeCell ref="AG43:AH43"/>
    <mergeCell ref="I45:J45"/>
    <mergeCell ref="K45:L45"/>
    <mergeCell ref="I40:J40"/>
    <mergeCell ref="K40:L40"/>
    <mergeCell ref="I41:J41"/>
    <mergeCell ref="K41:L41"/>
    <mergeCell ref="I42:J42"/>
    <mergeCell ref="K42:L42"/>
    <mergeCell ref="C45:D45"/>
    <mergeCell ref="E45:F45"/>
    <mergeCell ref="G45:H45"/>
    <mergeCell ref="I43:J43"/>
    <mergeCell ref="K32:L32"/>
    <mergeCell ref="I33:J33"/>
    <mergeCell ref="I37:J37"/>
    <mergeCell ref="K37:L37"/>
    <mergeCell ref="I38:J38"/>
    <mergeCell ref="K38:L38"/>
    <mergeCell ref="I39:J39"/>
    <mergeCell ref="K39:L39"/>
    <mergeCell ref="K33:L33"/>
    <mergeCell ref="I34:J34"/>
    <mergeCell ref="K34:L34"/>
    <mergeCell ref="I35:J35"/>
    <mergeCell ref="K35:L35"/>
    <mergeCell ref="I36:J36"/>
    <mergeCell ref="K36:L36"/>
    <mergeCell ref="A43:B43"/>
    <mergeCell ref="C43:D43"/>
    <mergeCell ref="E43:F43"/>
    <mergeCell ref="G43:H43"/>
    <mergeCell ref="A44:B44"/>
    <mergeCell ref="C44:D44"/>
    <mergeCell ref="E44:F44"/>
    <mergeCell ref="G44:H44"/>
    <mergeCell ref="A41:B41"/>
    <mergeCell ref="C41:D41"/>
    <mergeCell ref="E41:F41"/>
    <mergeCell ref="G41:H41"/>
    <mergeCell ref="A42:B42"/>
    <mergeCell ref="C42:D42"/>
    <mergeCell ref="E42:F42"/>
    <mergeCell ref="G42:H42"/>
    <mergeCell ref="A39:B39"/>
    <mergeCell ref="C39:D39"/>
    <mergeCell ref="E39:F39"/>
    <mergeCell ref="G39:H39"/>
    <mergeCell ref="A40:B40"/>
    <mergeCell ref="C40:D40"/>
    <mergeCell ref="E40:F40"/>
    <mergeCell ref="G40:H40"/>
    <mergeCell ref="A37:B37"/>
    <mergeCell ref="C37:D37"/>
    <mergeCell ref="E37:F37"/>
    <mergeCell ref="G37:H37"/>
    <mergeCell ref="A38:B38"/>
    <mergeCell ref="C38:D38"/>
    <mergeCell ref="E38:F38"/>
    <mergeCell ref="G38:H38"/>
    <mergeCell ref="A35:B35"/>
    <mergeCell ref="C35:D35"/>
    <mergeCell ref="E35:F35"/>
    <mergeCell ref="G35:H35"/>
    <mergeCell ref="A36:B36"/>
    <mergeCell ref="C36:D36"/>
    <mergeCell ref="E36:F36"/>
    <mergeCell ref="G36:H36"/>
    <mergeCell ref="A33:B33"/>
    <mergeCell ref="C33:D33"/>
    <mergeCell ref="E33:F33"/>
    <mergeCell ref="G33:H33"/>
    <mergeCell ref="A34:B34"/>
    <mergeCell ref="C34:D34"/>
    <mergeCell ref="E34:F34"/>
    <mergeCell ref="G34:H34"/>
    <mergeCell ref="A31:B31"/>
    <mergeCell ref="C31:D31"/>
    <mergeCell ref="E31:F31"/>
    <mergeCell ref="G31:H31"/>
    <mergeCell ref="A32:B32"/>
    <mergeCell ref="C32:D32"/>
    <mergeCell ref="E32:F32"/>
    <mergeCell ref="G32:H32"/>
    <mergeCell ref="AG24:AJ24"/>
    <mergeCell ref="A28:B30"/>
    <mergeCell ref="C28:D30"/>
    <mergeCell ref="E28:H28"/>
    <mergeCell ref="E29:F30"/>
    <mergeCell ref="G29:H30"/>
    <mergeCell ref="M29:N29"/>
    <mergeCell ref="M30:N30"/>
    <mergeCell ref="AG28:AJ28"/>
    <mergeCell ref="AE29:AF30"/>
    <mergeCell ref="C25:D25"/>
    <mergeCell ref="E25:F25"/>
    <mergeCell ref="G25:H25"/>
    <mergeCell ref="I25:J25"/>
    <mergeCell ref="K25:L25"/>
    <mergeCell ref="M25:N25"/>
    <mergeCell ref="AG20:AJ20"/>
    <mergeCell ref="AG21:AJ21"/>
    <mergeCell ref="AG22:AJ22"/>
    <mergeCell ref="AG23:AJ23"/>
    <mergeCell ref="AE25:AF25"/>
    <mergeCell ref="AG25:AH25"/>
    <mergeCell ref="AI25:AJ25"/>
    <mergeCell ref="AG17:AJ17"/>
    <mergeCell ref="AE21:AF21"/>
    <mergeCell ref="AE20:AF20"/>
    <mergeCell ref="AE18:AF18"/>
    <mergeCell ref="AE17:AF17"/>
    <mergeCell ref="O25:P25"/>
    <mergeCell ref="Q25:R25"/>
    <mergeCell ref="S25:T25"/>
    <mergeCell ref="U25:V25"/>
    <mergeCell ref="W25:AB25"/>
    <mergeCell ref="AC25:AD25"/>
    <mergeCell ref="AC24:AD24"/>
    <mergeCell ref="AE24:AF24"/>
    <mergeCell ref="AC22:AD22"/>
    <mergeCell ref="AE22:AF22"/>
    <mergeCell ref="M24:N24"/>
    <mergeCell ref="O24:P24"/>
    <mergeCell ref="Q24:R24"/>
    <mergeCell ref="S24:T24"/>
    <mergeCell ref="U24:V24"/>
    <mergeCell ref="AC23:AD23"/>
    <mergeCell ref="AE23:AF23"/>
    <mergeCell ref="A24:B24"/>
    <mergeCell ref="C24:D24"/>
    <mergeCell ref="E24:F24"/>
    <mergeCell ref="G24:H24"/>
    <mergeCell ref="I24:J24"/>
    <mergeCell ref="K24:L24"/>
    <mergeCell ref="M23:N23"/>
    <mergeCell ref="O23:P23"/>
    <mergeCell ref="Q23:R23"/>
    <mergeCell ref="S23:T23"/>
    <mergeCell ref="U23:V23"/>
    <mergeCell ref="A23:B23"/>
    <mergeCell ref="C23:D23"/>
    <mergeCell ref="E23:F23"/>
    <mergeCell ref="G23:H23"/>
    <mergeCell ref="I23:J23"/>
    <mergeCell ref="K23:L23"/>
    <mergeCell ref="M22:N22"/>
    <mergeCell ref="O22:P22"/>
    <mergeCell ref="Q22:R22"/>
    <mergeCell ref="S22:T22"/>
    <mergeCell ref="U22:V22"/>
    <mergeCell ref="AC21:AD21"/>
    <mergeCell ref="S21:T21"/>
    <mergeCell ref="U21:V21"/>
    <mergeCell ref="A22:B22"/>
    <mergeCell ref="C22:D22"/>
    <mergeCell ref="E22:F22"/>
    <mergeCell ref="G22:H22"/>
    <mergeCell ref="I22:J22"/>
    <mergeCell ref="K22:L22"/>
    <mergeCell ref="M21:N21"/>
    <mergeCell ref="O21:P21"/>
    <mergeCell ref="Q21:R21"/>
    <mergeCell ref="A21:B21"/>
    <mergeCell ref="C21:D21"/>
    <mergeCell ref="E21:F21"/>
    <mergeCell ref="G21:H21"/>
    <mergeCell ref="I21:J21"/>
    <mergeCell ref="K21:L21"/>
    <mergeCell ref="M20:N20"/>
    <mergeCell ref="O20:P20"/>
    <mergeCell ref="Q20:R20"/>
    <mergeCell ref="S20:T20"/>
    <mergeCell ref="U20:V20"/>
    <mergeCell ref="AC19:AD19"/>
    <mergeCell ref="AE19:AF19"/>
    <mergeCell ref="A20:B20"/>
    <mergeCell ref="C20:D20"/>
    <mergeCell ref="E20:F20"/>
    <mergeCell ref="G20:H20"/>
    <mergeCell ref="I20:J20"/>
    <mergeCell ref="K20:L20"/>
    <mergeCell ref="M19:N19"/>
    <mergeCell ref="O19:P19"/>
    <mergeCell ref="Q19:R19"/>
    <mergeCell ref="S19:T19"/>
    <mergeCell ref="U19:V19"/>
    <mergeCell ref="A19:B19"/>
    <mergeCell ref="C19:D19"/>
    <mergeCell ref="E19:F19"/>
    <mergeCell ref="G19:H19"/>
    <mergeCell ref="AC20:AD20"/>
    <mergeCell ref="I19:J19"/>
    <mergeCell ref="K19:L19"/>
    <mergeCell ref="M18:N18"/>
    <mergeCell ref="O18:P18"/>
    <mergeCell ref="Q18:R18"/>
    <mergeCell ref="S18:T18"/>
    <mergeCell ref="U18:V18"/>
    <mergeCell ref="AC17:AD17"/>
    <mergeCell ref="S17:T17"/>
    <mergeCell ref="U17:V17"/>
    <mergeCell ref="AC18:AD18"/>
    <mergeCell ref="A18:B18"/>
    <mergeCell ref="C18:D18"/>
    <mergeCell ref="E18:F18"/>
    <mergeCell ref="G18:H18"/>
    <mergeCell ref="I18:J18"/>
    <mergeCell ref="K18:L18"/>
    <mergeCell ref="M17:N17"/>
    <mergeCell ref="O17:P17"/>
    <mergeCell ref="Q17:R17"/>
    <mergeCell ref="A17:B17"/>
    <mergeCell ref="C17:D17"/>
    <mergeCell ref="E17:F17"/>
    <mergeCell ref="G17:H17"/>
    <mergeCell ref="I17:J17"/>
    <mergeCell ref="K17:L17"/>
    <mergeCell ref="M16:N16"/>
    <mergeCell ref="O16:P16"/>
    <mergeCell ref="Q16:R16"/>
    <mergeCell ref="AC15:AD15"/>
    <mergeCell ref="AE15:AF15"/>
    <mergeCell ref="A16:B16"/>
    <mergeCell ref="C16:D16"/>
    <mergeCell ref="E16:F16"/>
    <mergeCell ref="G16:H16"/>
    <mergeCell ref="I16:J16"/>
    <mergeCell ref="K16:L16"/>
    <mergeCell ref="M15:N15"/>
    <mergeCell ref="O15:P15"/>
    <mergeCell ref="Q15:R15"/>
    <mergeCell ref="S15:T15"/>
    <mergeCell ref="U15:V15"/>
    <mergeCell ref="AE16:AF16"/>
    <mergeCell ref="S16:T16"/>
    <mergeCell ref="U16:V16"/>
    <mergeCell ref="A15:B15"/>
    <mergeCell ref="C15:D15"/>
    <mergeCell ref="AC16:AD16"/>
    <mergeCell ref="E15:F15"/>
    <mergeCell ref="G15:H15"/>
    <mergeCell ref="I15:J15"/>
    <mergeCell ref="K15:L15"/>
    <mergeCell ref="M14:N14"/>
    <mergeCell ref="O14:P14"/>
    <mergeCell ref="Q14:R14"/>
    <mergeCell ref="AC13:AD13"/>
    <mergeCell ref="AE13:AF13"/>
    <mergeCell ref="S13:T13"/>
    <mergeCell ref="U13:V13"/>
    <mergeCell ref="AC14:AD14"/>
    <mergeCell ref="AE14:AF14"/>
    <mergeCell ref="S14:T14"/>
    <mergeCell ref="U14:V14"/>
    <mergeCell ref="A14:B14"/>
    <mergeCell ref="C14:D14"/>
    <mergeCell ref="E14:F14"/>
    <mergeCell ref="G14:H14"/>
    <mergeCell ref="I14:J14"/>
    <mergeCell ref="K14:L14"/>
    <mergeCell ref="M13:N13"/>
    <mergeCell ref="O13:P13"/>
    <mergeCell ref="Q13:R13"/>
    <mergeCell ref="A13:B13"/>
    <mergeCell ref="C13:D13"/>
    <mergeCell ref="E13:F13"/>
    <mergeCell ref="G13:H13"/>
    <mergeCell ref="I13:J13"/>
    <mergeCell ref="K13:L13"/>
    <mergeCell ref="A11:B11"/>
    <mergeCell ref="C11:D11"/>
    <mergeCell ref="E11:F11"/>
    <mergeCell ref="G11:H11"/>
    <mergeCell ref="I11:J11"/>
    <mergeCell ref="K11:L11"/>
    <mergeCell ref="AC12:AD12"/>
    <mergeCell ref="AE12:AF12"/>
    <mergeCell ref="M12:N12"/>
    <mergeCell ref="O12:P12"/>
    <mergeCell ref="Q12:R12"/>
    <mergeCell ref="S12:T12"/>
    <mergeCell ref="U12:V12"/>
    <mergeCell ref="A12:B12"/>
    <mergeCell ref="C12:D12"/>
    <mergeCell ref="E12:F12"/>
    <mergeCell ref="G12:H12"/>
    <mergeCell ref="I12:J12"/>
    <mergeCell ref="K12:L12"/>
    <mergeCell ref="S10:T10"/>
    <mergeCell ref="U10:V10"/>
    <mergeCell ref="AC11:AD11"/>
    <mergeCell ref="AE11:AF11"/>
    <mergeCell ref="M11:N11"/>
    <mergeCell ref="O11:P11"/>
    <mergeCell ref="Q11:R11"/>
    <mergeCell ref="S11:T11"/>
    <mergeCell ref="U11:V11"/>
    <mergeCell ref="E8:H8"/>
    <mergeCell ref="I8:L8"/>
    <mergeCell ref="A1:AJ1"/>
    <mergeCell ref="A2:AJ2"/>
    <mergeCell ref="B5:G5"/>
    <mergeCell ref="K5:N5"/>
    <mergeCell ref="A8:B10"/>
    <mergeCell ref="C8:D10"/>
    <mergeCell ref="E9:F10"/>
    <mergeCell ref="G9:H10"/>
    <mergeCell ref="U9:AB9"/>
    <mergeCell ref="M9:P9"/>
    <mergeCell ref="Q9:T9"/>
    <mergeCell ref="I9:J10"/>
    <mergeCell ref="K9:L10"/>
    <mergeCell ref="M8:AB8"/>
    <mergeCell ref="W10:AB10"/>
    <mergeCell ref="AC9:AD10"/>
    <mergeCell ref="AE9:AF10"/>
    <mergeCell ref="AG9:AJ10"/>
    <mergeCell ref="M10:N10"/>
    <mergeCell ref="O10:P10"/>
    <mergeCell ref="AC8:AJ8"/>
    <mergeCell ref="Q10:R10"/>
    <mergeCell ref="AG11:AJ11"/>
    <mergeCell ref="AG12:AJ12"/>
    <mergeCell ref="AG13:AJ13"/>
    <mergeCell ref="AG14:AJ14"/>
    <mergeCell ref="AG15:AJ15"/>
    <mergeCell ref="AG16:AJ16"/>
    <mergeCell ref="W43:Y43"/>
    <mergeCell ref="W44:Y44"/>
    <mergeCell ref="Z31:AB31"/>
    <mergeCell ref="Z32:AB32"/>
    <mergeCell ref="Z33:AB33"/>
    <mergeCell ref="Z34:AB34"/>
    <mergeCell ref="Z35:AB35"/>
    <mergeCell ref="Z36:AB36"/>
    <mergeCell ref="Z37:AB37"/>
    <mergeCell ref="Z38:AB38"/>
    <mergeCell ref="Z39:AB39"/>
    <mergeCell ref="Z40:AB40"/>
    <mergeCell ref="Z41:AB41"/>
    <mergeCell ref="Z42:AB42"/>
    <mergeCell ref="Z43:AB43"/>
    <mergeCell ref="Z44:AB44"/>
    <mergeCell ref="AG18:AJ18"/>
    <mergeCell ref="AG19:AJ19"/>
  </mergeCells>
  <printOptions horizontalCentered="1"/>
  <pageMargins left="0.25" right="0.25" top="0.25" bottom="0.25" header="0.3" footer="0"/>
  <pageSetup scale="97" orientation="landscape" r:id="rId1"/>
  <headerFooter>
    <oddFooter xml:space="preserve">&amp;R&amp;"Arial,Italic"&amp;6Ver. Aug. 2017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infosheet!$H$149:$H$154</xm:f>
          </x14:formula1>
          <xm:sqref>U11:V24</xm:sqref>
        </x14:dataValidation>
        <x14:dataValidation type="list" allowBlank="1" showInputMessage="1" showErrorMessage="1">
          <x14:formula1>
            <xm:f>infosheet!$H$142:$H$146</xm:f>
          </x14:formula1>
          <xm:sqref>AG11:AJ24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00000"/>
  </sheetPr>
  <dimension ref="A1:AI48"/>
  <sheetViews>
    <sheetView showGridLines="0" workbookViewId="0">
      <selection activeCell="W55" sqref="W55"/>
    </sheetView>
  </sheetViews>
  <sheetFormatPr defaultColWidth="8.85546875" defaultRowHeight="12" x14ac:dyDescent="0.2"/>
  <cols>
    <col min="1" max="2" width="3.7109375" style="20" customWidth="1"/>
    <col min="3" max="3" width="3.85546875" style="20" customWidth="1"/>
    <col min="4" max="4" width="6.28515625" style="20" customWidth="1"/>
    <col min="5" max="32" width="3.85546875" style="20" customWidth="1"/>
    <col min="33" max="35" width="3.7109375" style="20" customWidth="1"/>
    <col min="36" max="16384" width="8.85546875" style="20"/>
  </cols>
  <sheetData>
    <row r="1" spans="1:35" x14ac:dyDescent="0.2">
      <c r="A1" s="103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677" t="s">
        <v>94</v>
      </c>
      <c r="M1" s="677"/>
      <c r="N1" s="677"/>
      <c r="O1" s="677"/>
      <c r="P1" s="677"/>
      <c r="Q1" s="677"/>
      <c r="R1" s="677"/>
      <c r="S1" s="677"/>
      <c r="T1" s="677"/>
      <c r="U1" s="677"/>
      <c r="V1" s="677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</row>
    <row r="2" spans="1:35" ht="18.75" x14ac:dyDescent="0.3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677" t="s">
        <v>95</v>
      </c>
      <c r="M2" s="677"/>
      <c r="N2" s="677"/>
      <c r="O2" s="677"/>
      <c r="P2" s="677"/>
      <c r="Q2" s="677"/>
      <c r="R2" s="677"/>
      <c r="S2" s="677"/>
      <c r="T2" s="677"/>
      <c r="U2" s="677"/>
      <c r="V2" s="677"/>
      <c r="W2" s="103"/>
      <c r="Z2" s="103"/>
      <c r="AB2" s="103"/>
      <c r="AD2" s="157"/>
      <c r="AE2" s="157"/>
      <c r="AF2" s="157"/>
      <c r="AG2" s="103"/>
      <c r="AH2" s="103"/>
      <c r="AI2" s="103"/>
    </row>
    <row r="3" spans="1:35" x14ac:dyDescent="0.2">
      <c r="A3" s="103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677" t="s">
        <v>96</v>
      </c>
      <c r="M3" s="677"/>
      <c r="N3" s="677"/>
      <c r="O3" s="677"/>
      <c r="P3" s="677"/>
      <c r="Q3" s="677"/>
      <c r="R3" s="677"/>
      <c r="S3" s="677"/>
      <c r="T3" s="677"/>
      <c r="U3" s="677"/>
      <c r="V3" s="677"/>
      <c r="W3" s="103"/>
      <c r="X3" s="103"/>
      <c r="Y3" s="103"/>
      <c r="Z3" s="103"/>
      <c r="AB3" s="103"/>
      <c r="AC3" s="103"/>
      <c r="AD3" s="103"/>
      <c r="AE3" s="103"/>
      <c r="AF3" s="103"/>
      <c r="AG3" s="103"/>
      <c r="AH3" s="103"/>
      <c r="AI3" s="103"/>
    </row>
    <row r="4" spans="1:35" ht="14.25" x14ac:dyDescent="0.2">
      <c r="A4" s="103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677" t="s">
        <v>97</v>
      </c>
      <c r="M4" s="677"/>
      <c r="N4" s="677"/>
      <c r="O4" s="677"/>
      <c r="P4" s="677"/>
      <c r="Q4" s="677"/>
      <c r="R4" s="677"/>
      <c r="S4" s="677"/>
      <c r="T4" s="677"/>
      <c r="U4" s="677"/>
      <c r="V4" s="677"/>
      <c r="W4" s="103"/>
      <c r="X4" s="103"/>
      <c r="Y4" s="103"/>
      <c r="Z4" s="103"/>
      <c r="AA4" s="329"/>
      <c r="AC4" s="103"/>
      <c r="AD4" s="103"/>
      <c r="AE4" s="103"/>
      <c r="AF4" s="103"/>
      <c r="AG4" s="103"/>
      <c r="AH4" s="103"/>
      <c r="AI4" s="103"/>
    </row>
    <row r="5" spans="1:35" ht="14.25" x14ac:dyDescent="0.2">
      <c r="AB5" s="313"/>
      <c r="AD5" s="316"/>
      <c r="AE5" s="316"/>
      <c r="AF5" s="316"/>
      <c r="AG5" s="316"/>
      <c r="AH5" s="316"/>
      <c r="AI5" s="57"/>
    </row>
    <row r="6" spans="1:35" ht="13.15" customHeight="1" x14ac:dyDescent="0.2">
      <c r="A6" s="886" t="str">
        <f>CONCATENATE(infosheet!C4,"   -   ",infosheet!G4)</f>
        <v xml:space="preserve">   -   </v>
      </c>
      <c r="B6" s="886"/>
      <c r="C6" s="886"/>
      <c r="D6" s="886"/>
      <c r="E6" s="886"/>
      <c r="F6" s="886"/>
      <c r="G6" s="886"/>
      <c r="H6" s="886"/>
      <c r="I6" s="886"/>
      <c r="K6" s="881" t="str">
        <f>IF(infosheet!C5="","",infosheet!C5)</f>
        <v/>
      </c>
      <c r="L6" s="881"/>
      <c r="M6" s="881"/>
      <c r="N6" s="881"/>
      <c r="P6" s="886" t="str">
        <f>IF(infosheet!B62="","",infosheet!B62)</f>
        <v/>
      </c>
      <c r="Q6" s="886"/>
      <c r="R6" s="886"/>
      <c r="T6" s="886" t="str">
        <f>IF(infosheet!E62="","",infosheet!E62)</f>
        <v/>
      </c>
      <c r="U6" s="886"/>
      <c r="V6" s="886"/>
      <c r="W6" s="886"/>
      <c r="X6" s="886"/>
      <c r="Y6" s="902" t="str">
        <f>IF(infosheet!I62="","",infosheet!I62)</f>
        <v/>
      </c>
      <c r="Z6" s="902"/>
      <c r="AA6" s="902"/>
      <c r="AB6" s="268"/>
      <c r="AC6" s="901" t="str">
        <f>IF(infosheet!C23="","",infosheet!C23)</f>
        <v/>
      </c>
      <c r="AD6" s="901"/>
      <c r="AE6" s="901"/>
      <c r="AF6" s="59" t="s">
        <v>10</v>
      </c>
      <c r="AG6" s="901" t="str">
        <f>IF(infosheet!F23="","",infosheet!F23)</f>
        <v/>
      </c>
      <c r="AH6" s="901"/>
      <c r="AI6" s="901"/>
    </row>
    <row r="7" spans="1:35" ht="11.45" customHeight="1" x14ac:dyDescent="0.2">
      <c r="A7" s="882" t="s">
        <v>377</v>
      </c>
      <c r="B7" s="882"/>
      <c r="C7" s="882"/>
      <c r="D7" s="882"/>
      <c r="E7" s="882"/>
      <c r="F7" s="882"/>
      <c r="G7" s="882"/>
      <c r="H7" s="882"/>
      <c r="I7" s="882"/>
      <c r="K7" s="882" t="s">
        <v>98</v>
      </c>
      <c r="L7" s="882"/>
      <c r="M7" s="882"/>
      <c r="N7" s="882"/>
      <c r="P7" s="894" t="s">
        <v>101</v>
      </c>
      <c r="Q7" s="894"/>
      <c r="R7" s="894"/>
      <c r="T7" s="882" t="s">
        <v>100</v>
      </c>
      <c r="U7" s="882"/>
      <c r="V7" s="882"/>
      <c r="W7" s="882"/>
      <c r="X7" s="882"/>
      <c r="Y7" s="903" t="s">
        <v>222</v>
      </c>
      <c r="Z7" s="903"/>
      <c r="AA7" s="903"/>
      <c r="AB7" s="220"/>
      <c r="AD7" s="893" t="s">
        <v>99</v>
      </c>
      <c r="AE7" s="893"/>
      <c r="AF7" s="893"/>
      <c r="AG7" s="893"/>
      <c r="AH7" s="893"/>
      <c r="AI7" s="893"/>
    </row>
    <row r="8" spans="1:35" x14ac:dyDescent="0.2">
      <c r="AD8" s="58"/>
      <c r="AE8" s="58"/>
      <c r="AF8" s="58"/>
      <c r="AG8" s="58"/>
      <c r="AH8" s="58"/>
      <c r="AI8" s="58"/>
    </row>
    <row r="10" spans="1:35" ht="13.15" customHeight="1" x14ac:dyDescent="0.2">
      <c r="A10" s="886" t="str">
        <f>IF(infosheet!G43="","",infosheet!G43)</f>
        <v/>
      </c>
      <c r="B10" s="886"/>
      <c r="C10" s="886"/>
      <c r="D10" s="886"/>
      <c r="E10" s="886"/>
      <c r="F10" s="886"/>
      <c r="I10" s="218"/>
      <c r="J10" s="886" t="str">
        <f>CONCATENATE(infosheet!C6, " -   ",infosheet!F6, " - ",infosheet!I6)</f>
        <v xml:space="preserve">Houston Police -    - </v>
      </c>
      <c r="K10" s="886"/>
      <c r="L10" s="886"/>
      <c r="M10" s="886"/>
      <c r="N10" s="886"/>
      <c r="O10" s="886"/>
      <c r="P10" s="886"/>
      <c r="Q10" s="886"/>
      <c r="R10" s="886"/>
      <c r="S10" s="886"/>
      <c r="T10" s="886"/>
      <c r="U10" s="886"/>
      <c r="V10" s="886"/>
      <c r="W10" s="886"/>
      <c r="X10" s="886"/>
      <c r="Y10" s="218"/>
      <c r="AA10" s="886" t="str">
        <f>IF(infosheet!C21="","",infosheet!C21)</f>
        <v/>
      </c>
      <c r="AB10" s="886"/>
      <c r="AC10" s="886"/>
      <c r="AD10" s="886"/>
      <c r="AE10" s="886"/>
      <c r="AF10" s="886"/>
      <c r="AG10" s="886"/>
      <c r="AH10" s="886"/>
    </row>
    <row r="11" spans="1:35" ht="13.15" customHeight="1" x14ac:dyDescent="0.2">
      <c r="A11" s="882" t="s">
        <v>102</v>
      </c>
      <c r="B11" s="882"/>
      <c r="C11" s="882"/>
      <c r="D11" s="882"/>
      <c r="E11" s="882"/>
      <c r="F11" s="882"/>
      <c r="I11" s="219"/>
      <c r="J11" s="220"/>
      <c r="K11" s="220"/>
      <c r="L11" s="882" t="s">
        <v>376</v>
      </c>
      <c r="M11" s="882"/>
      <c r="N11" s="882"/>
      <c r="O11" s="882"/>
      <c r="P11" s="882"/>
      <c r="Q11" s="882"/>
      <c r="R11" s="882"/>
      <c r="S11" s="882"/>
      <c r="T11" s="882"/>
      <c r="U11" s="882"/>
      <c r="V11" s="220"/>
      <c r="W11" s="220"/>
      <c r="X11" s="220"/>
      <c r="Y11" s="219"/>
      <c r="AA11" s="894" t="s">
        <v>103</v>
      </c>
      <c r="AB11" s="894"/>
      <c r="AC11" s="894"/>
      <c r="AD11" s="894"/>
      <c r="AE11" s="894"/>
      <c r="AF11" s="894"/>
      <c r="AG11" s="894"/>
      <c r="AH11" s="894"/>
    </row>
    <row r="13" spans="1:35" ht="12.75" thickBot="1" x14ac:dyDescent="0.25"/>
    <row r="14" spans="1:35" ht="12.75" thickTop="1" x14ac:dyDescent="0.2">
      <c r="A14" s="883" t="s">
        <v>108</v>
      </c>
      <c r="B14" s="884"/>
      <c r="C14" s="884"/>
      <c r="D14" s="885"/>
      <c r="E14" s="880" t="str">
        <f>infosheet!C71</f>
        <v/>
      </c>
      <c r="F14" s="877"/>
      <c r="G14" s="880" t="str">
        <f>infosheet!D71</f>
        <v/>
      </c>
      <c r="H14" s="877"/>
      <c r="I14" s="880" t="str">
        <f>infosheet!E71</f>
        <v/>
      </c>
      <c r="J14" s="877"/>
      <c r="K14" s="880" t="str">
        <f>infosheet!F71</f>
        <v/>
      </c>
      <c r="L14" s="877"/>
      <c r="M14" s="880" t="str">
        <f>infosheet!G71</f>
        <v/>
      </c>
      <c r="N14" s="877"/>
      <c r="O14" s="880" t="str">
        <f>infosheet!H71</f>
        <v/>
      </c>
      <c r="P14" s="877"/>
      <c r="Q14" s="880" t="str">
        <f>infosheet!I71</f>
        <v/>
      </c>
      <c r="R14" s="877"/>
      <c r="S14" s="876" t="str">
        <f>infosheet!C78</f>
        <v/>
      </c>
      <c r="T14" s="877"/>
      <c r="U14" s="876" t="str">
        <f>infosheet!D78</f>
        <v/>
      </c>
      <c r="V14" s="877"/>
      <c r="W14" s="876" t="str">
        <f>infosheet!E78</f>
        <v/>
      </c>
      <c r="X14" s="877"/>
      <c r="Y14" s="876" t="str">
        <f>infosheet!F78</f>
        <v/>
      </c>
      <c r="Z14" s="877"/>
      <c r="AA14" s="876" t="str">
        <f>infosheet!G78</f>
        <v/>
      </c>
      <c r="AB14" s="877"/>
      <c r="AC14" s="876" t="str">
        <f>infosheet!H78</f>
        <v/>
      </c>
      <c r="AD14" s="877"/>
      <c r="AE14" s="876" t="str">
        <f>infosheet!I78</f>
        <v/>
      </c>
      <c r="AF14" s="877"/>
      <c r="AG14" s="895" t="s">
        <v>66</v>
      </c>
      <c r="AH14" s="896"/>
      <c r="AI14" s="897"/>
    </row>
    <row r="15" spans="1:35" ht="12.75" thickBot="1" x14ac:dyDescent="0.25">
      <c r="A15" s="888" t="s">
        <v>109</v>
      </c>
      <c r="B15" s="889"/>
      <c r="C15" s="889"/>
      <c r="D15" s="890"/>
      <c r="E15" s="887" t="s">
        <v>110</v>
      </c>
      <c r="F15" s="879"/>
      <c r="G15" s="878" t="s">
        <v>111</v>
      </c>
      <c r="H15" s="879"/>
      <c r="I15" s="878" t="s">
        <v>112</v>
      </c>
      <c r="J15" s="879"/>
      <c r="K15" s="878" t="s">
        <v>113</v>
      </c>
      <c r="L15" s="879"/>
      <c r="M15" s="878" t="s">
        <v>114</v>
      </c>
      <c r="N15" s="879"/>
      <c r="O15" s="878" t="s">
        <v>115</v>
      </c>
      <c r="P15" s="879"/>
      <c r="Q15" s="878" t="s">
        <v>116</v>
      </c>
      <c r="R15" s="879"/>
      <c r="S15" s="878" t="s">
        <v>110</v>
      </c>
      <c r="T15" s="879"/>
      <c r="U15" s="878" t="s">
        <v>111</v>
      </c>
      <c r="V15" s="879"/>
      <c r="W15" s="878" t="s">
        <v>112</v>
      </c>
      <c r="X15" s="879"/>
      <c r="Y15" s="878" t="s">
        <v>113</v>
      </c>
      <c r="Z15" s="879"/>
      <c r="AA15" s="878" t="s">
        <v>114</v>
      </c>
      <c r="AB15" s="879"/>
      <c r="AC15" s="878" t="s">
        <v>115</v>
      </c>
      <c r="AD15" s="879"/>
      <c r="AE15" s="878" t="s">
        <v>116</v>
      </c>
      <c r="AF15" s="887"/>
      <c r="AG15" s="898"/>
      <c r="AH15" s="899"/>
      <c r="AI15" s="900"/>
    </row>
    <row r="16" spans="1:35" ht="12.75" thickTop="1" x14ac:dyDescent="0.2">
      <c r="A16" s="64" t="s">
        <v>31</v>
      </c>
      <c r="B16" s="65"/>
      <c r="C16" s="27"/>
      <c r="D16" s="28"/>
      <c r="E16" s="891">
        <f>IF(infosheet!G99="YES","",('Detail of Expenses'!E11+'Detail of Expenses'!G11))</f>
        <v>0</v>
      </c>
      <c r="F16" s="892"/>
      <c r="G16" s="872">
        <f>IF(infosheet!G99="YES","",('Detail of Expenses'!E12+'Detail of Expenses'!G12))</f>
        <v>0</v>
      </c>
      <c r="H16" s="873"/>
      <c r="I16" s="872">
        <f>IF(infosheet!G99="YES","",('Detail of Expenses'!E13+'Detail of Expenses'!G13))</f>
        <v>0</v>
      </c>
      <c r="J16" s="873"/>
      <c r="K16" s="872">
        <f>IF(infosheet!G99="YES","",('Detail of Expenses'!E14+'Detail of Expenses'!G14))</f>
        <v>0</v>
      </c>
      <c r="L16" s="873"/>
      <c r="M16" s="872">
        <f>IF(infosheet!G99="YES","",('Detail of Expenses'!E15+'Detail of Expenses'!G15))</f>
        <v>0</v>
      </c>
      <c r="N16" s="873"/>
      <c r="O16" s="872">
        <f>IF(infosheet!G99="YES","",('Detail of Expenses'!E16+'Detail of Expenses'!G16))</f>
        <v>0</v>
      </c>
      <c r="P16" s="873"/>
      <c r="Q16" s="872">
        <f>IF(infosheet!G99="YES","",('Detail of Expenses'!E17+'Detail of Expenses'!G17))</f>
        <v>0</v>
      </c>
      <c r="R16" s="873"/>
      <c r="S16" s="872">
        <f>IF(infosheet!G99="YES","",('Detail of Expenses'!E18+'Detail of Expenses'!G18))</f>
        <v>0</v>
      </c>
      <c r="T16" s="873"/>
      <c r="U16" s="872">
        <f>IF(infosheet!G99="YES","",('Detail of Expenses'!E19+'Detail of Expenses'!G19))</f>
        <v>0</v>
      </c>
      <c r="V16" s="873"/>
      <c r="W16" s="872">
        <f>IF(infosheet!G99="YES","",('Detail of Expenses'!E20+'Detail of Expenses'!G20))</f>
        <v>0</v>
      </c>
      <c r="X16" s="873"/>
      <c r="Y16" s="872">
        <f>IF(infosheet!G99="YES","",('Detail of Expenses'!E21+'Detail of Expenses'!G21))</f>
        <v>0</v>
      </c>
      <c r="Z16" s="873"/>
      <c r="AA16" s="872">
        <f>IF(infosheet!G99="YES","",('Detail of Expenses'!E22+'Detail of Expenses'!G22))</f>
        <v>0</v>
      </c>
      <c r="AB16" s="873"/>
      <c r="AC16" s="872">
        <f>IF(infosheet!G99="YES","",('Detail of Expenses'!E23+'Detail of Expenses'!G23))</f>
        <v>0</v>
      </c>
      <c r="AD16" s="873"/>
      <c r="AE16" s="872">
        <f>IF(infosheet!G99="YES","",('Detail of Expenses'!E24+'Detail of Expenses'!G24))</f>
        <v>0</v>
      </c>
      <c r="AF16" s="873"/>
      <c r="AG16" s="923">
        <f>IF(infosheet!G99="YES","",SUM(E16:AE16))</f>
        <v>0</v>
      </c>
      <c r="AH16" s="924"/>
      <c r="AI16" s="925"/>
    </row>
    <row r="17" spans="1:35" x14ac:dyDescent="0.2">
      <c r="A17" s="66" t="s">
        <v>14</v>
      </c>
      <c r="B17" s="67"/>
      <c r="C17" s="24"/>
      <c r="D17" s="23"/>
      <c r="E17" s="874">
        <f>IF(infosheet!G100="YES","",('Detail of Expenses'!I11+'Detail of Expenses'!K11))</f>
        <v>0</v>
      </c>
      <c r="F17" s="875"/>
      <c r="G17" s="874">
        <f>IF(infosheet!G100="YES","",('Detail of Expenses'!I12+'Detail of Expenses'!K12))</f>
        <v>0</v>
      </c>
      <c r="H17" s="875"/>
      <c r="I17" s="874">
        <f>IF(infosheet!G100="YES","",('Detail of Expenses'!I13+'Detail of Expenses'!K13))</f>
        <v>0</v>
      </c>
      <c r="J17" s="875"/>
      <c r="K17" s="874">
        <f>IF(infosheet!G100="YES","",('Detail of Expenses'!I14+'Detail of Expenses'!K14))</f>
        <v>0</v>
      </c>
      <c r="L17" s="875"/>
      <c r="M17" s="874">
        <f>IF(infosheet!G100="YES","",('Detail of Expenses'!I15+'Detail of Expenses'!K15))</f>
        <v>0</v>
      </c>
      <c r="N17" s="875"/>
      <c r="O17" s="874">
        <f>IF(infosheet!G100="YES","",('Detail of Expenses'!I16+'Detail of Expenses'!K16))</f>
        <v>0</v>
      </c>
      <c r="P17" s="875"/>
      <c r="Q17" s="874">
        <f>IF(infosheet!G100="YES","",('Detail of Expenses'!I17+'Detail of Expenses'!K17))</f>
        <v>0</v>
      </c>
      <c r="R17" s="875"/>
      <c r="S17" s="874">
        <f>IF(infosheet!G100="YES","",('Detail of Expenses'!I18+'Detail of Expenses'!K18))</f>
        <v>0</v>
      </c>
      <c r="T17" s="875"/>
      <c r="U17" s="874">
        <f>IF(infosheet!G100="YES","",('Detail of Expenses'!I19+'Detail of Expenses'!K19))</f>
        <v>0</v>
      </c>
      <c r="V17" s="875"/>
      <c r="W17" s="874">
        <f>IF(infosheet!G100="YES","",('Detail of Expenses'!I20+'Detail of Expenses'!K20))</f>
        <v>0</v>
      </c>
      <c r="X17" s="875"/>
      <c r="Y17" s="874">
        <f>IF(infosheet!G100="YES","",('Detail of Expenses'!I21+'Detail of Expenses'!K21))</f>
        <v>0</v>
      </c>
      <c r="Z17" s="875"/>
      <c r="AA17" s="874">
        <f>IF(infosheet!G100="YES","",('Detail of Expenses'!I22+'Detail of Expenses'!K22))</f>
        <v>0</v>
      </c>
      <c r="AB17" s="875"/>
      <c r="AC17" s="874">
        <f>IF(infosheet!G100="YES","",('Detail of Expenses'!I23+'Detail of Expenses'!K23))</f>
        <v>0</v>
      </c>
      <c r="AD17" s="875"/>
      <c r="AE17" s="874">
        <f>IF(infosheet!G100="YES","",('Detail of Expenses'!I24+'Detail of Expenses'!K24))</f>
        <v>0</v>
      </c>
      <c r="AF17" s="875"/>
      <c r="AG17" s="904">
        <f>IF(infosheet!G100="YES","",SUM(E17:AE17))</f>
        <v>0</v>
      </c>
      <c r="AH17" s="871"/>
      <c r="AI17" s="905"/>
    </row>
    <row r="18" spans="1:35" x14ac:dyDescent="0.2">
      <c r="A18" s="66" t="s">
        <v>65</v>
      </c>
      <c r="B18" s="67"/>
      <c r="C18" s="24"/>
      <c r="D18" s="23"/>
      <c r="E18" s="874">
        <f>IF(infosheet!G101="YES","",('Detail of Expenses'!M11+'Detail of Expenses'!O11+'Detail of Expenses'!Q11+'Detail of Expenses'!S11))</f>
        <v>0</v>
      </c>
      <c r="F18" s="875"/>
      <c r="G18" s="874">
        <f>IF(infosheet!G101="YES","",('Detail of Expenses'!M12+'Detail of Expenses'!O12+'Detail of Expenses'!Q12+'Detail of Expenses'!S12))</f>
        <v>0</v>
      </c>
      <c r="H18" s="875"/>
      <c r="I18" s="874">
        <f>IF(infosheet!G101="YES","",('Detail of Expenses'!M13+'Detail of Expenses'!O13+'Detail of Expenses'!Q13+'Detail of Expenses'!S13))</f>
        <v>0</v>
      </c>
      <c r="J18" s="875"/>
      <c r="K18" s="874">
        <f>IF(infosheet!G101="YES","",('Detail of Expenses'!M14+'Detail of Expenses'!O14+'Detail of Expenses'!Q14+'Detail of Expenses'!S14))</f>
        <v>0</v>
      </c>
      <c r="L18" s="875"/>
      <c r="M18" s="874">
        <f>IF(infosheet!G101="YES","",('Detail of Expenses'!M15+'Detail of Expenses'!O15+'Detail of Expenses'!Q15+'Detail of Expenses'!S15))</f>
        <v>0</v>
      </c>
      <c r="N18" s="875"/>
      <c r="O18" s="874">
        <f>IF(infosheet!G101="YES","",('Detail of Expenses'!M16+'Detail of Expenses'!O16+'Detail of Expenses'!Q16+'Detail of Expenses'!S16))</f>
        <v>0</v>
      </c>
      <c r="P18" s="875"/>
      <c r="Q18" s="874">
        <f>IF(infosheet!G101="YES","",('Detail of Expenses'!M17+'Detail of Expenses'!O17+'Detail of Expenses'!Q17+'Detail of Expenses'!S17))</f>
        <v>0</v>
      </c>
      <c r="R18" s="875"/>
      <c r="S18" s="874">
        <f>IF(infosheet!G101="YES","",('Detail of Expenses'!M18+'Detail of Expenses'!O18+'Detail of Expenses'!Q18+'Detail of Expenses'!S18))</f>
        <v>0</v>
      </c>
      <c r="T18" s="875"/>
      <c r="U18" s="874">
        <f>IF(infosheet!G101="YES","",('Detail of Expenses'!M19+'Detail of Expenses'!O19+'Detail of Expenses'!Q19+'Detail of Expenses'!S19))</f>
        <v>0</v>
      </c>
      <c r="V18" s="875"/>
      <c r="W18" s="874">
        <f>IF(infosheet!G101="YES","",('Detail of Expenses'!M20+'Detail of Expenses'!O20+'Detail of Expenses'!Q20+'Detail of Expenses'!S20))</f>
        <v>0</v>
      </c>
      <c r="X18" s="875"/>
      <c r="Y18" s="874">
        <f>IF(infosheet!G101="YES","",('Detail of Expenses'!M21+'Detail of Expenses'!O21+'Detail of Expenses'!Q21+'Detail of Expenses'!S21))</f>
        <v>0</v>
      </c>
      <c r="Z18" s="875"/>
      <c r="AA18" s="874">
        <f>IF(infosheet!G101="YES","",('Detail of Expenses'!M22+'Detail of Expenses'!O22+'Detail of Expenses'!Q22+'Detail of Expenses'!S22))</f>
        <v>0</v>
      </c>
      <c r="AB18" s="875"/>
      <c r="AC18" s="874">
        <f>IF(infosheet!G101="YES","",('Detail of Expenses'!M23+'Detail of Expenses'!O23+'Detail of Expenses'!Q23+'Detail of Expenses'!S23))</f>
        <v>0</v>
      </c>
      <c r="AD18" s="875"/>
      <c r="AE18" s="874">
        <f>IF(infosheet!G101="YES","",('Detail of Expenses'!M24+'Detail of Expenses'!O24+'Detail of Expenses'!Q24+'Detail of Expenses'!S24))</f>
        <v>0</v>
      </c>
      <c r="AF18" s="875"/>
      <c r="AG18" s="904">
        <f>IF(infosheet!G101="YES","",SUM(E18:AE18))</f>
        <v>0</v>
      </c>
      <c r="AH18" s="871"/>
      <c r="AI18" s="905"/>
    </row>
    <row r="19" spans="1:35" x14ac:dyDescent="0.2">
      <c r="A19" s="66" t="s">
        <v>104</v>
      </c>
      <c r="B19" s="67"/>
      <c r="C19" s="24"/>
      <c r="D19" s="23"/>
      <c r="E19" s="874">
        <f>'Detail of Expenses'!E31+'Detail of Expenses'!G31</f>
        <v>0</v>
      </c>
      <c r="F19" s="875"/>
      <c r="G19" s="874">
        <f>'Detail of Expenses'!E32+'Detail of Expenses'!G32</f>
        <v>0</v>
      </c>
      <c r="H19" s="875"/>
      <c r="I19" s="874">
        <f>'Detail of Expenses'!E33+'Detail of Expenses'!G33</f>
        <v>0</v>
      </c>
      <c r="J19" s="875"/>
      <c r="K19" s="874">
        <f>'Detail of Expenses'!E34+'Detail of Expenses'!G34</f>
        <v>0</v>
      </c>
      <c r="L19" s="875"/>
      <c r="M19" s="874">
        <f>'Detail of Expenses'!E35+'Detail of Expenses'!G35</f>
        <v>0</v>
      </c>
      <c r="N19" s="875"/>
      <c r="O19" s="874">
        <f>'Detail of Expenses'!E36+'Detail of Expenses'!G36</f>
        <v>0</v>
      </c>
      <c r="P19" s="875"/>
      <c r="Q19" s="874">
        <f>'Detail of Expenses'!E37+'Detail of Expenses'!G37</f>
        <v>0</v>
      </c>
      <c r="R19" s="875"/>
      <c r="S19" s="874">
        <f>'Detail of Expenses'!E38+'Detail of Expenses'!G38</f>
        <v>0</v>
      </c>
      <c r="T19" s="875"/>
      <c r="U19" s="874">
        <f>'Detail of Expenses'!E39+'Detail of Expenses'!G39</f>
        <v>0</v>
      </c>
      <c r="V19" s="875"/>
      <c r="W19" s="874">
        <f>'Detail of Expenses'!E40+'Detail of Expenses'!G40</f>
        <v>0</v>
      </c>
      <c r="X19" s="875"/>
      <c r="Y19" s="874">
        <f>'Detail of Expenses'!E41+'Detail of Expenses'!G41</f>
        <v>0</v>
      </c>
      <c r="Z19" s="875"/>
      <c r="AA19" s="874">
        <f>'Detail of Expenses'!E42+'Detail of Expenses'!G42</f>
        <v>0</v>
      </c>
      <c r="AB19" s="875"/>
      <c r="AC19" s="874">
        <f>'Detail of Expenses'!E43+'Detail of Expenses'!G43</f>
        <v>0</v>
      </c>
      <c r="AD19" s="875"/>
      <c r="AE19" s="874">
        <f>'Detail of Expenses'!E44+'Detail of Expenses'!G44</f>
        <v>0</v>
      </c>
      <c r="AF19" s="875"/>
      <c r="AG19" s="904">
        <f t="shared" ref="AG19:AG22" si="0">SUM(E19:AE19)</f>
        <v>0</v>
      </c>
      <c r="AH19" s="871"/>
      <c r="AI19" s="905"/>
    </row>
    <row r="20" spans="1:35" x14ac:dyDescent="0.2">
      <c r="A20" s="66" t="s">
        <v>105</v>
      </c>
      <c r="B20" s="67"/>
      <c r="C20" s="24"/>
      <c r="D20" s="23"/>
      <c r="E20" s="874">
        <f>'Detail of Expenses'!I31+'Detail of Expenses'!K31</f>
        <v>0</v>
      </c>
      <c r="F20" s="875"/>
      <c r="G20" s="874">
        <f>'Detail of Expenses'!I32+'Detail of Expenses'!K32</f>
        <v>0</v>
      </c>
      <c r="H20" s="875"/>
      <c r="I20" s="874">
        <f>'Detail of Expenses'!I33+'Detail of Expenses'!K33</f>
        <v>0</v>
      </c>
      <c r="J20" s="875"/>
      <c r="K20" s="874">
        <f>'Detail of Expenses'!I34+'Detail of Expenses'!K34</f>
        <v>0</v>
      </c>
      <c r="L20" s="875"/>
      <c r="M20" s="874">
        <f>'Detail of Expenses'!I35+'Detail of Expenses'!K35</f>
        <v>0</v>
      </c>
      <c r="N20" s="875"/>
      <c r="O20" s="874">
        <f>'Detail of Expenses'!I36+'Detail of Expenses'!K36</f>
        <v>0</v>
      </c>
      <c r="P20" s="875"/>
      <c r="Q20" s="874">
        <f>'Detail of Expenses'!I37+'Detail of Expenses'!K37</f>
        <v>0</v>
      </c>
      <c r="R20" s="875"/>
      <c r="S20" s="874">
        <f>'Detail of Expenses'!I38+'Detail of Expenses'!K38</f>
        <v>0</v>
      </c>
      <c r="T20" s="875"/>
      <c r="U20" s="874">
        <f>'Detail of Expenses'!I39+'Detail of Expenses'!K39</f>
        <v>0</v>
      </c>
      <c r="V20" s="875"/>
      <c r="W20" s="874">
        <f>'Detail of Expenses'!I40+'Detail of Expenses'!I40</f>
        <v>0</v>
      </c>
      <c r="X20" s="875"/>
      <c r="Y20" s="874">
        <f>'Detail of Expenses'!I41+'Detail of Expenses'!K41</f>
        <v>0</v>
      </c>
      <c r="Z20" s="875"/>
      <c r="AA20" s="874">
        <f>'Detail of Expenses'!I42+'Detail of Expenses'!K42</f>
        <v>0</v>
      </c>
      <c r="AB20" s="875"/>
      <c r="AC20" s="874">
        <f>'Detail of Expenses'!I43+'Detail of Expenses'!K43</f>
        <v>0</v>
      </c>
      <c r="AD20" s="875"/>
      <c r="AE20" s="874">
        <f>'Detail of Expenses'!I44+'Detail of Expenses'!K44</f>
        <v>0</v>
      </c>
      <c r="AF20" s="875"/>
      <c r="AG20" s="904">
        <f t="shared" si="0"/>
        <v>0</v>
      </c>
      <c r="AH20" s="871"/>
      <c r="AI20" s="905"/>
    </row>
    <row r="21" spans="1:35" x14ac:dyDescent="0.2">
      <c r="A21" s="66" t="s">
        <v>106</v>
      </c>
      <c r="B21" s="67"/>
      <c r="C21" s="24"/>
      <c r="D21" s="23"/>
      <c r="E21" s="874">
        <f>'Detail of Expenses'!AE31</f>
        <v>0</v>
      </c>
      <c r="F21" s="875"/>
      <c r="G21" s="874">
        <f>'Detail of Expenses'!AE32</f>
        <v>0</v>
      </c>
      <c r="H21" s="875"/>
      <c r="I21" s="874">
        <f>'Detail of Expenses'!AE33</f>
        <v>0</v>
      </c>
      <c r="J21" s="875"/>
      <c r="K21" s="874">
        <f>'Detail of Expenses'!AE34</f>
        <v>0</v>
      </c>
      <c r="L21" s="875"/>
      <c r="M21" s="874">
        <f>'Detail of Expenses'!AE35</f>
        <v>0</v>
      </c>
      <c r="N21" s="875"/>
      <c r="O21" s="874">
        <f>'Detail of Expenses'!AE36</f>
        <v>0</v>
      </c>
      <c r="P21" s="875"/>
      <c r="Q21" s="874">
        <f>'Detail of Expenses'!AE37</f>
        <v>0</v>
      </c>
      <c r="R21" s="875"/>
      <c r="S21" s="874">
        <f>'Detail of Expenses'!AE38</f>
        <v>0</v>
      </c>
      <c r="T21" s="875"/>
      <c r="U21" s="874">
        <f>'Detail of Expenses'!AE39</f>
        <v>0</v>
      </c>
      <c r="V21" s="875"/>
      <c r="W21" s="874">
        <f>'Detail of Expenses'!AE40</f>
        <v>0</v>
      </c>
      <c r="X21" s="875"/>
      <c r="Y21" s="874">
        <f>'Detail of Expenses'!AE41</f>
        <v>0</v>
      </c>
      <c r="Z21" s="875"/>
      <c r="AA21" s="874">
        <f>'Detail of Expenses'!AE42</f>
        <v>0</v>
      </c>
      <c r="AB21" s="875"/>
      <c r="AC21" s="874">
        <f>'Detail of Expenses'!AE43</f>
        <v>0</v>
      </c>
      <c r="AD21" s="875"/>
      <c r="AE21" s="874">
        <f>'Detail of Expenses'!AE44</f>
        <v>0</v>
      </c>
      <c r="AF21" s="875"/>
      <c r="AG21" s="904">
        <f t="shared" si="0"/>
        <v>0</v>
      </c>
      <c r="AH21" s="871"/>
      <c r="AI21" s="905"/>
    </row>
    <row r="22" spans="1:35" x14ac:dyDescent="0.2">
      <c r="A22" s="66" t="s">
        <v>16</v>
      </c>
      <c r="B22" s="67"/>
      <c r="C22" s="24"/>
      <c r="D22" s="23"/>
      <c r="E22" s="870">
        <f>'Detail of Expenses'!AC11+'Detail of Expenses'!AE11</f>
        <v>0</v>
      </c>
      <c r="F22" s="871"/>
      <c r="G22" s="870">
        <f>'Detail of Expenses'!AC12+'Detail of Expenses'!AE12</f>
        <v>0</v>
      </c>
      <c r="H22" s="871"/>
      <c r="I22" s="870">
        <f>'Detail of Expenses'!AC13+'Detail of Expenses'!AE13</f>
        <v>0</v>
      </c>
      <c r="J22" s="871"/>
      <c r="K22" s="870">
        <f>'Detail of Expenses'!AC14+'Detail of Expenses'!AE14</f>
        <v>0</v>
      </c>
      <c r="L22" s="871"/>
      <c r="M22" s="870">
        <f>'Detail of Expenses'!AC15+'Detail of Expenses'!AE15</f>
        <v>0</v>
      </c>
      <c r="N22" s="871"/>
      <c r="O22" s="870">
        <f>'Detail of Expenses'!AC16+'Detail of Expenses'!AE16</f>
        <v>0</v>
      </c>
      <c r="P22" s="871"/>
      <c r="Q22" s="870">
        <f>'Detail of Expenses'!AC17+'Detail of Expenses'!AE17</f>
        <v>0</v>
      </c>
      <c r="R22" s="871"/>
      <c r="S22" s="870">
        <f>'Detail of Expenses'!AC18+'Detail of Expenses'!AE18</f>
        <v>0</v>
      </c>
      <c r="T22" s="871"/>
      <c r="U22" s="870">
        <f>'Detail of Expenses'!AC19+'Detail of Expenses'!AE19</f>
        <v>0</v>
      </c>
      <c r="V22" s="871"/>
      <c r="W22" s="870">
        <f>'Detail of Expenses'!AC20+'Detail of Expenses'!AE20</f>
        <v>0</v>
      </c>
      <c r="X22" s="871"/>
      <c r="Y22" s="870">
        <f>'Detail of Expenses'!AC21+'Detail of Expenses'!AE21</f>
        <v>0</v>
      </c>
      <c r="Z22" s="871"/>
      <c r="AA22" s="870">
        <f>'Detail of Expenses'!AC22+'Detail of Expenses'!AE22</f>
        <v>0</v>
      </c>
      <c r="AB22" s="871"/>
      <c r="AC22" s="870">
        <f>'Detail of Expenses'!AC23+'Detail of Expenses'!AE23</f>
        <v>0</v>
      </c>
      <c r="AD22" s="871"/>
      <c r="AE22" s="870">
        <f>'Detail of Expenses'!AC24+'Detail of Expenses'!AE24</f>
        <v>0</v>
      </c>
      <c r="AF22" s="871"/>
      <c r="AG22" s="904">
        <f t="shared" si="0"/>
        <v>0</v>
      </c>
      <c r="AH22" s="871"/>
      <c r="AI22" s="905"/>
    </row>
    <row r="23" spans="1:35" x14ac:dyDescent="0.2">
      <c r="A23" s="66" t="s">
        <v>107</v>
      </c>
      <c r="B23" s="67"/>
      <c r="C23" s="24"/>
      <c r="D23" s="24"/>
      <c r="E23" s="871"/>
      <c r="F23" s="871"/>
      <c r="G23" s="871"/>
      <c r="H23" s="871"/>
      <c r="I23" s="871"/>
      <c r="J23" s="871"/>
      <c r="K23" s="871"/>
      <c r="L23" s="871"/>
      <c r="M23" s="871"/>
      <c r="N23" s="871"/>
      <c r="O23" s="871"/>
      <c r="P23" s="871"/>
      <c r="Q23" s="871"/>
      <c r="R23" s="871"/>
      <c r="S23" s="871"/>
      <c r="T23" s="871"/>
      <c r="U23" s="871"/>
      <c r="V23" s="871"/>
      <c r="W23" s="871"/>
      <c r="X23" s="871"/>
      <c r="Y23" s="871"/>
      <c r="Z23" s="871"/>
      <c r="AA23" s="210"/>
      <c r="AB23" s="210"/>
      <c r="AC23" s="215"/>
      <c r="AD23" s="215"/>
      <c r="AE23" s="216"/>
      <c r="AF23" s="216"/>
      <c r="AG23" s="904">
        <f>IF(infosheet!G91="YES","",(infosheet!P91))</f>
        <v>0</v>
      </c>
      <c r="AH23" s="871"/>
      <c r="AI23" s="905"/>
    </row>
    <row r="24" spans="1:35" x14ac:dyDescent="0.2">
      <c r="A24" s="66" t="s">
        <v>83</v>
      </c>
      <c r="B24" s="67"/>
      <c r="C24" s="24"/>
      <c r="D24" s="24"/>
      <c r="E24" s="871"/>
      <c r="F24" s="871"/>
      <c r="G24" s="871"/>
      <c r="H24" s="871"/>
      <c r="I24" s="871"/>
      <c r="J24" s="871"/>
      <c r="K24" s="871"/>
      <c r="L24" s="871"/>
      <c r="M24" s="871"/>
      <c r="N24" s="871"/>
      <c r="O24" s="871"/>
      <c r="P24" s="871"/>
      <c r="Q24" s="871"/>
      <c r="R24" s="871"/>
      <c r="S24" s="871"/>
      <c r="T24" s="871"/>
      <c r="U24" s="871"/>
      <c r="V24" s="871"/>
      <c r="W24" s="871"/>
      <c r="X24" s="871"/>
      <c r="Y24" s="871"/>
      <c r="Z24" s="871"/>
      <c r="AA24" s="871"/>
      <c r="AB24" s="871"/>
      <c r="AC24" s="871"/>
      <c r="AD24" s="871"/>
      <c r="AE24" s="871"/>
      <c r="AF24" s="905"/>
      <c r="AG24" s="904">
        <f>IF(infosheet!G92="YES","",(infosheet!P92))</f>
        <v>0</v>
      </c>
      <c r="AH24" s="871"/>
      <c r="AI24" s="905"/>
    </row>
    <row r="25" spans="1:35" x14ac:dyDescent="0.2">
      <c r="A25" s="66" t="s">
        <v>297</v>
      </c>
      <c r="B25" s="67"/>
      <c r="C25" s="24"/>
      <c r="D25" s="24"/>
      <c r="E25" s="926">
        <f>IF(infosheet!G102="YES","",SUM('Detail of Expenses'!S31+'Detail of Expenses'!U31))</f>
        <v>0</v>
      </c>
      <c r="F25" s="927"/>
      <c r="G25" s="926">
        <f>IF(infosheet!G102="YES","",SUM('Detail of Expenses'!S32+'Detail of Expenses'!U32))</f>
        <v>0</v>
      </c>
      <c r="H25" s="927"/>
      <c r="I25" s="926">
        <f>IF(infosheet!G102="YES","",SUM('Detail of Expenses'!S33+'Detail of Expenses'!U33))</f>
        <v>0</v>
      </c>
      <c r="J25" s="927"/>
      <c r="K25" s="926">
        <f>IF(infosheet!G102="YES","",SUM('Detail of Expenses'!S34+'Detail of Expenses'!U34))</f>
        <v>0</v>
      </c>
      <c r="L25" s="927"/>
      <c r="M25" s="926">
        <f>IF(infosheet!G102="YES","",SUM('Detail of Expenses'!S35+'Detail of Expenses'!U35))</f>
        <v>0</v>
      </c>
      <c r="N25" s="927"/>
      <c r="O25" s="926">
        <f>IF(infosheet!G102="YES","",SUM('Detail of Expenses'!S36+'Detail of Expenses'!U36))</f>
        <v>0</v>
      </c>
      <c r="P25" s="927"/>
      <c r="Q25" s="926">
        <f>IF(infosheet!G102="YES","",SUM('Detail of Expenses'!S37+'Detail of Expenses'!U37))</f>
        <v>0</v>
      </c>
      <c r="R25" s="927"/>
      <c r="S25" s="926">
        <f>IF(infosheet!G102="YES","",SUM('Detail of Expenses'!S38+'Detail of Expenses'!U38))</f>
        <v>0</v>
      </c>
      <c r="T25" s="927"/>
      <c r="U25" s="926">
        <f>IF(infosheet!G102="YES","",SUM('Detail of Expenses'!S39+'Detail of Expenses'!U39))</f>
        <v>0</v>
      </c>
      <c r="V25" s="927"/>
      <c r="W25" s="926">
        <f>IF(infosheet!G102="YES","",SUM('Detail of Expenses'!S40+'Detail of Expenses'!U40))</f>
        <v>0</v>
      </c>
      <c r="X25" s="927"/>
      <c r="Y25" s="926">
        <f>IF(infosheet!G102="YES","",SUM('Detail of Expenses'!S41+'Detail of Expenses'!U41))</f>
        <v>0</v>
      </c>
      <c r="Z25" s="927"/>
      <c r="AA25" s="926">
        <f>IF(infosheet!G102="YES","",SUM('Detail of Expenses'!S42+'Detail of Expenses'!U42))</f>
        <v>0</v>
      </c>
      <c r="AB25" s="927"/>
      <c r="AC25" s="926">
        <f>IF(infosheet!G102="YES","",SUM('Detail of Expenses'!S43+'Detail of Expenses'!U43))</f>
        <v>0</v>
      </c>
      <c r="AD25" s="927"/>
      <c r="AE25" s="926">
        <f>IF(infosheet!G102="YES","",SUM('Detail of Expenses'!S44+'Detail of Expenses'!U44))</f>
        <v>0</v>
      </c>
      <c r="AF25" s="927"/>
      <c r="AG25" s="904">
        <f>IF(infosheet!G102="YES","",SUM(E25:AE25))</f>
        <v>0</v>
      </c>
      <c r="AH25" s="871"/>
      <c r="AI25" s="905"/>
    </row>
    <row r="26" spans="1:35" ht="12.75" thickBot="1" x14ac:dyDescent="0.25">
      <c r="A26" s="68" t="s">
        <v>228</v>
      </c>
      <c r="B26" s="69"/>
      <c r="C26" s="25"/>
      <c r="D26" s="25"/>
      <c r="E26" s="62"/>
      <c r="F26" s="62"/>
      <c r="G26" s="389"/>
      <c r="H26" s="328"/>
      <c r="I26" s="389" t="str">
        <f>IF(infosheet!G65="YES",CONCATENATE("Funded by ",infosheet!F67),"")</f>
        <v/>
      </c>
      <c r="J26" s="328"/>
      <c r="K26" s="328"/>
      <c r="L26" s="328"/>
      <c r="M26" s="328"/>
      <c r="N26" s="328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3"/>
      <c r="AG26" s="920">
        <f>'Final Exhibit B '!V58</f>
        <v>0</v>
      </c>
      <c r="AH26" s="921"/>
      <c r="AI26" s="922"/>
    </row>
    <row r="27" spans="1:35" ht="13.5" thickTop="1" thickBot="1" x14ac:dyDescent="0.25">
      <c r="A27" s="36" t="s">
        <v>117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8"/>
      <c r="AG27" s="917">
        <f>SUM(AG16:AI26)</f>
        <v>0</v>
      </c>
      <c r="AH27" s="918"/>
      <c r="AI27" s="919"/>
    </row>
    <row r="28" spans="1:35" ht="13.9" customHeight="1" thickTop="1" x14ac:dyDescent="0.2">
      <c r="A28" s="30"/>
      <c r="B28" s="27"/>
      <c r="C28" s="27"/>
      <c r="D28" s="33" t="s">
        <v>118</v>
      </c>
      <c r="E28" s="70" t="s">
        <v>119</v>
      </c>
      <c r="F28" s="27"/>
      <c r="G28" s="27"/>
      <c r="H28" s="27"/>
      <c r="I28" s="27"/>
      <c r="J28" s="27"/>
      <c r="K28" s="326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928" t="str">
        <f>IF(infosheet!F91="YES",(infosheet!P91),"")</f>
        <v/>
      </c>
      <c r="AH28" s="929"/>
      <c r="AI28" s="930"/>
    </row>
    <row r="29" spans="1:35" x14ac:dyDescent="0.2">
      <c r="A29" s="31"/>
      <c r="B29" s="24"/>
      <c r="C29" s="24"/>
      <c r="D29" s="34" t="s">
        <v>118</v>
      </c>
      <c r="E29" s="71" t="s">
        <v>120</v>
      </c>
      <c r="F29" s="24"/>
      <c r="G29" s="24"/>
      <c r="H29" s="24"/>
      <c r="I29" s="24"/>
      <c r="J29" s="24"/>
      <c r="K29" s="325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931" t="str">
        <f>IF(infosheet!F92="YES",(infosheet!P92),"")</f>
        <v/>
      </c>
      <c r="AH29" s="932"/>
      <c r="AI29" s="933"/>
    </row>
    <row r="30" spans="1:35" x14ac:dyDescent="0.2">
      <c r="A30" s="31"/>
      <c r="B30" s="24"/>
      <c r="C30" s="24"/>
      <c r="D30" s="34" t="s">
        <v>118</v>
      </c>
      <c r="E30" s="71" t="s">
        <v>228</v>
      </c>
      <c r="F30" s="24"/>
      <c r="G30" s="24"/>
      <c r="H30" s="24"/>
      <c r="I30" s="24"/>
      <c r="J30" s="24"/>
      <c r="K30" s="24"/>
      <c r="L30" s="24"/>
      <c r="M30" s="390" t="str">
        <f>IF(infosheet!G65="YES",CONCATENATE("Funded by ",infosheet!F67),"")</f>
        <v/>
      </c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904">
        <f>'Final Exhibit B '!V58</f>
        <v>0</v>
      </c>
      <c r="AH30" s="871"/>
      <c r="AI30" s="905"/>
    </row>
    <row r="31" spans="1:35" x14ac:dyDescent="0.2">
      <c r="A31" s="31"/>
      <c r="B31" s="24"/>
      <c r="C31" s="24"/>
      <c r="D31" s="34" t="s">
        <v>118</v>
      </c>
      <c r="E31" s="71" t="s">
        <v>123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904">
        <f>infosheet!P93</f>
        <v>0</v>
      </c>
      <c r="AH31" s="871"/>
      <c r="AI31" s="905"/>
    </row>
    <row r="32" spans="1:35" x14ac:dyDescent="0.2">
      <c r="A32" s="31"/>
      <c r="B32" s="24"/>
      <c r="C32" s="24"/>
      <c r="D32" s="34" t="s">
        <v>118</v>
      </c>
      <c r="E32" s="71" t="s">
        <v>121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105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904">
        <f>'Appendix C (Travel Advance)'!X14</f>
        <v>0</v>
      </c>
      <c r="AH32" s="871"/>
      <c r="AI32" s="905"/>
    </row>
    <row r="33" spans="1:35" ht="11.45" customHeight="1" thickBot="1" x14ac:dyDescent="0.25">
      <c r="A33" s="32"/>
      <c r="B33" s="29"/>
      <c r="C33" s="29"/>
      <c r="D33" s="35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908"/>
      <c r="AH33" s="909"/>
      <c r="AI33" s="910"/>
    </row>
    <row r="34" spans="1:35" ht="13.5" thickTop="1" thickBot="1" x14ac:dyDescent="0.25">
      <c r="A34" s="911" t="s">
        <v>149</v>
      </c>
      <c r="B34" s="912"/>
      <c r="C34" s="912"/>
      <c r="D34" s="912"/>
      <c r="E34" s="912"/>
      <c r="F34" s="912"/>
      <c r="G34" s="912"/>
      <c r="H34" s="912"/>
      <c r="I34" s="912"/>
      <c r="J34" s="912"/>
      <c r="K34" s="912"/>
      <c r="L34" s="912"/>
      <c r="M34" s="912"/>
      <c r="N34" s="912"/>
      <c r="O34" s="912"/>
      <c r="P34" s="912"/>
      <c r="Q34" s="912"/>
      <c r="R34" s="912"/>
      <c r="S34" s="912"/>
      <c r="T34" s="912"/>
      <c r="U34" s="912"/>
      <c r="V34" s="912"/>
      <c r="W34" s="912"/>
      <c r="X34" s="912"/>
      <c r="Y34" s="912"/>
      <c r="Z34" s="912"/>
      <c r="AA34" s="912"/>
      <c r="AB34" s="912"/>
      <c r="AC34" s="912"/>
      <c r="AD34" s="912"/>
      <c r="AE34" s="912"/>
      <c r="AF34" s="913"/>
      <c r="AG34" s="914">
        <f>AG27-SUM(AG28:AG33)</f>
        <v>0</v>
      </c>
      <c r="AH34" s="915"/>
      <c r="AI34" s="916"/>
    </row>
    <row r="35" spans="1:35" ht="12.75" thickTop="1" x14ac:dyDescent="0.2">
      <c r="A35" s="906" t="s">
        <v>122</v>
      </c>
      <c r="B35" s="906"/>
      <c r="C35" s="906"/>
      <c r="D35" s="906"/>
      <c r="E35" s="906"/>
      <c r="F35" s="906"/>
      <c r="G35" s="906"/>
      <c r="H35" s="906"/>
      <c r="I35" s="906"/>
      <c r="J35" s="906"/>
      <c r="K35" s="906"/>
      <c r="L35" s="906"/>
      <c r="M35" s="906"/>
      <c r="N35" s="906"/>
      <c r="O35" s="906"/>
      <c r="P35" s="906"/>
      <c r="Q35" s="906"/>
      <c r="R35" s="906"/>
      <c r="S35" s="906"/>
      <c r="T35" s="906"/>
      <c r="U35" s="906"/>
      <c r="V35" s="906"/>
      <c r="W35" s="906"/>
      <c r="X35" s="906"/>
      <c r="Y35" s="906"/>
      <c r="Z35" s="906"/>
      <c r="AA35" s="906"/>
      <c r="AB35" s="906"/>
      <c r="AC35" s="906"/>
      <c r="AD35" s="906"/>
      <c r="AE35" s="906"/>
      <c r="AF35" s="906"/>
    </row>
    <row r="37" spans="1:35" x14ac:dyDescent="0.2">
      <c r="C37" s="20" t="s">
        <v>224</v>
      </c>
      <c r="J37" s="271" t="str">
        <f>IF(infosheet!F111="","",infosheet!F111)</f>
        <v/>
      </c>
      <c r="S37" s="20" t="s">
        <v>225</v>
      </c>
      <c r="Y37" s="25"/>
      <c r="Z37" s="25"/>
      <c r="AA37" s="21" t="s">
        <v>298</v>
      </c>
      <c r="AB37" s="21"/>
      <c r="AC37" s="154"/>
      <c r="AD37" s="25"/>
      <c r="AE37" s="25"/>
      <c r="AF37" s="25"/>
      <c r="AG37" s="25"/>
      <c r="AH37" s="25"/>
      <c r="AI37" s="25"/>
    </row>
    <row r="38" spans="1:3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21"/>
    </row>
    <row r="41" spans="1:35" x14ac:dyDescent="0.2">
      <c r="C41" s="21"/>
      <c r="D41" s="21"/>
      <c r="E41" s="21"/>
      <c r="F41" s="21"/>
      <c r="G41" s="21"/>
      <c r="H41" s="21"/>
      <c r="I41" s="21"/>
      <c r="K41" s="21"/>
      <c r="L41" s="21"/>
      <c r="M41" s="21"/>
      <c r="N41" s="21"/>
      <c r="T41" s="21"/>
      <c r="U41" s="21"/>
      <c r="V41" s="21"/>
      <c r="W41" s="21"/>
      <c r="X41" s="21"/>
      <c r="Y41" s="21"/>
      <c r="Z41" s="21"/>
      <c r="AB41" s="21"/>
      <c r="AC41" s="21"/>
      <c r="AD41" s="21"/>
      <c r="AE41" s="21"/>
    </row>
    <row r="42" spans="1:35" ht="12.75" customHeight="1" x14ac:dyDescent="0.2">
      <c r="C42" s="537" t="s">
        <v>124</v>
      </c>
      <c r="D42" s="537"/>
      <c r="E42" s="537"/>
      <c r="F42" s="537"/>
      <c r="G42" s="537"/>
      <c r="H42" s="537"/>
      <c r="I42" s="537"/>
      <c r="K42" s="537" t="s">
        <v>21</v>
      </c>
      <c r="L42" s="537"/>
      <c r="M42" s="537"/>
      <c r="N42" s="537"/>
      <c r="T42" s="537" t="s">
        <v>244</v>
      </c>
      <c r="U42" s="537"/>
      <c r="V42" s="537"/>
      <c r="W42" s="537"/>
      <c r="X42" s="537"/>
      <c r="Y42" s="537"/>
      <c r="Z42" s="537"/>
      <c r="AB42" s="537" t="s">
        <v>21</v>
      </c>
      <c r="AC42" s="537"/>
      <c r="AD42" s="537"/>
      <c r="AE42" s="537"/>
    </row>
    <row r="44" spans="1:35" x14ac:dyDescent="0.2">
      <c r="A44" s="907" t="s">
        <v>182</v>
      </c>
      <c r="B44" s="907"/>
      <c r="C44" s="907"/>
      <c r="D44" s="907"/>
      <c r="E44" s="907"/>
      <c r="F44" s="907"/>
      <c r="G44" s="907"/>
      <c r="H44" s="907"/>
      <c r="I44" s="907"/>
      <c r="J44" s="907"/>
      <c r="K44" s="907"/>
      <c r="L44" s="907"/>
      <c r="M44" s="907"/>
      <c r="N44" s="907"/>
      <c r="O44" s="907"/>
      <c r="P44" s="907"/>
      <c r="Q44" s="907"/>
      <c r="R44" s="907"/>
      <c r="S44" s="907"/>
      <c r="T44" s="907"/>
      <c r="U44" s="907"/>
      <c r="V44" s="907"/>
      <c r="W44" s="907"/>
      <c r="X44" s="907"/>
      <c r="Y44" s="907"/>
      <c r="Z44" s="907"/>
      <c r="AA44" s="907"/>
      <c r="AB44" s="907"/>
      <c r="AC44" s="907"/>
      <c r="AD44" s="907"/>
      <c r="AE44" s="907"/>
      <c r="AF44" s="907"/>
      <c r="AG44" s="907"/>
      <c r="AH44" s="907"/>
      <c r="AI44" s="907"/>
    </row>
    <row r="48" spans="1:35" x14ac:dyDescent="0.2">
      <c r="C48" s="537" t="s">
        <v>125</v>
      </c>
      <c r="D48" s="537"/>
      <c r="E48" s="537"/>
      <c r="F48" s="537"/>
      <c r="G48" s="537"/>
      <c r="H48" s="537"/>
      <c r="I48" s="537"/>
      <c r="K48" s="537" t="s">
        <v>21</v>
      </c>
      <c r="L48" s="537"/>
      <c r="M48" s="537"/>
      <c r="N48" s="537"/>
      <c r="T48" s="537" t="s">
        <v>126</v>
      </c>
      <c r="U48" s="537"/>
      <c r="V48" s="537"/>
      <c r="W48" s="537"/>
      <c r="X48" s="537"/>
      <c r="Y48" s="537"/>
      <c r="Z48" s="537"/>
      <c r="AB48" s="537" t="s">
        <v>21</v>
      </c>
      <c r="AC48" s="537"/>
      <c r="AD48" s="537"/>
      <c r="AE48" s="537"/>
    </row>
  </sheetData>
  <sheetProtection password="A2DC" sheet="1" objects="1" scenarios="1"/>
  <mergeCells count="221">
    <mergeCell ref="AG16:AI16"/>
    <mergeCell ref="AG17:AI17"/>
    <mergeCell ref="AG32:AI32"/>
    <mergeCell ref="W25:X25"/>
    <mergeCell ref="Y25:Z25"/>
    <mergeCell ref="AA25:AB25"/>
    <mergeCell ref="AC25:AD25"/>
    <mergeCell ref="AE25:AF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AG30:AI30"/>
    <mergeCell ref="AG25:AI25"/>
    <mergeCell ref="AG28:AI28"/>
    <mergeCell ref="AG29:AI29"/>
    <mergeCell ref="AG31:AI31"/>
    <mergeCell ref="AG18:AI18"/>
    <mergeCell ref="AG19:AI19"/>
    <mergeCell ref="AG33:AI33"/>
    <mergeCell ref="A34:AF34"/>
    <mergeCell ref="AG34:AI34"/>
    <mergeCell ref="AG23:AI23"/>
    <mergeCell ref="AG24:AI24"/>
    <mergeCell ref="AG27:AI27"/>
    <mergeCell ref="U24:V24"/>
    <mergeCell ref="W24:X24"/>
    <mergeCell ref="Y24:Z24"/>
    <mergeCell ref="AA24:AB24"/>
    <mergeCell ref="AC24:AD24"/>
    <mergeCell ref="AE24:AF24"/>
    <mergeCell ref="U23:V23"/>
    <mergeCell ref="W23:X23"/>
    <mergeCell ref="Y23:Z23"/>
    <mergeCell ref="AG26:AI26"/>
    <mergeCell ref="C48:I48"/>
    <mergeCell ref="K48:N48"/>
    <mergeCell ref="T48:Z48"/>
    <mergeCell ref="AB48:AE48"/>
    <mergeCell ref="A35:AF35"/>
    <mergeCell ref="C42:I42"/>
    <mergeCell ref="K42:N42"/>
    <mergeCell ref="AB42:AE42"/>
    <mergeCell ref="A44:AI44"/>
    <mergeCell ref="T42:Z42"/>
    <mergeCell ref="L1:V1"/>
    <mergeCell ref="L2:V2"/>
    <mergeCell ref="L3:V3"/>
    <mergeCell ref="L4:V4"/>
    <mergeCell ref="E24:F24"/>
    <mergeCell ref="G24:H24"/>
    <mergeCell ref="I24:J24"/>
    <mergeCell ref="K24:L24"/>
    <mergeCell ref="M24:N24"/>
    <mergeCell ref="O24:P24"/>
    <mergeCell ref="Q24:R24"/>
    <mergeCell ref="S24:T24"/>
    <mergeCell ref="Q23:R23"/>
    <mergeCell ref="S23:T23"/>
    <mergeCell ref="E23:F23"/>
    <mergeCell ref="G23:H23"/>
    <mergeCell ref="I23:J23"/>
    <mergeCell ref="K23:L23"/>
    <mergeCell ref="M23:N23"/>
    <mergeCell ref="O23:P23"/>
    <mergeCell ref="Q16:R16"/>
    <mergeCell ref="S16:T16"/>
    <mergeCell ref="U16:V16"/>
    <mergeCell ref="S17:T17"/>
    <mergeCell ref="AG20:AI20"/>
    <mergeCell ref="AG21:AI21"/>
    <mergeCell ref="AG22:AI22"/>
    <mergeCell ref="AC21:AD21"/>
    <mergeCell ref="AE21:AF21"/>
    <mergeCell ref="AC18:AD18"/>
    <mergeCell ref="AE18:AF18"/>
    <mergeCell ref="AC19:AD19"/>
    <mergeCell ref="AE19:AF19"/>
    <mergeCell ref="AC20:AD20"/>
    <mergeCell ref="AE20:AF20"/>
    <mergeCell ref="U22:V22"/>
    <mergeCell ref="W22:X22"/>
    <mergeCell ref="Y22:Z22"/>
    <mergeCell ref="AA22:AB22"/>
    <mergeCell ref="W21:X21"/>
    <mergeCell ref="Y21:Z21"/>
    <mergeCell ref="AA21:AB21"/>
    <mergeCell ref="AC22:AD22"/>
    <mergeCell ref="AE22:AF22"/>
    <mergeCell ref="U21:V21"/>
    <mergeCell ref="S19:T19"/>
    <mergeCell ref="U19:V19"/>
    <mergeCell ref="AC17:AD17"/>
    <mergeCell ref="AE17:AF17"/>
    <mergeCell ref="W19:X19"/>
    <mergeCell ref="Y19:Z19"/>
    <mergeCell ref="AA19:AB19"/>
    <mergeCell ref="W20:X20"/>
    <mergeCell ref="Y20:Z20"/>
    <mergeCell ref="T6:X6"/>
    <mergeCell ref="P7:R7"/>
    <mergeCell ref="P6:R6"/>
    <mergeCell ref="AA11:AH11"/>
    <mergeCell ref="AA10:AH10"/>
    <mergeCell ref="AC14:AD14"/>
    <mergeCell ref="AG14:AI15"/>
    <mergeCell ref="W14:X14"/>
    <mergeCell ref="Y14:Z14"/>
    <mergeCell ref="AA14:AB14"/>
    <mergeCell ref="AG6:AI6"/>
    <mergeCell ref="Y6:AA6"/>
    <mergeCell ref="Y7:AA7"/>
    <mergeCell ref="AC6:AE6"/>
    <mergeCell ref="AC15:AD15"/>
    <mergeCell ref="AE15:AF15"/>
    <mergeCell ref="Q15:R15"/>
    <mergeCell ref="S15:T15"/>
    <mergeCell ref="U15:V15"/>
    <mergeCell ref="W15:X15"/>
    <mergeCell ref="Y15:Z15"/>
    <mergeCell ref="AA15:AB15"/>
    <mergeCell ref="AE14:AF14"/>
    <mergeCell ref="S14:T14"/>
    <mergeCell ref="G21:H21"/>
    <mergeCell ref="I21:J21"/>
    <mergeCell ref="K21:L21"/>
    <mergeCell ref="E16:F16"/>
    <mergeCell ref="E17:F17"/>
    <mergeCell ref="I16:J16"/>
    <mergeCell ref="K16:L16"/>
    <mergeCell ref="AD7:AI7"/>
    <mergeCell ref="T7:X7"/>
    <mergeCell ref="AC16:AD16"/>
    <mergeCell ref="AE16:AF16"/>
    <mergeCell ref="G17:H17"/>
    <mergeCell ref="I17:J17"/>
    <mergeCell ref="W16:X16"/>
    <mergeCell ref="Q17:R17"/>
    <mergeCell ref="AA20:AB20"/>
    <mergeCell ref="M20:N20"/>
    <mergeCell ref="O20:P20"/>
    <mergeCell ref="M19:N19"/>
    <mergeCell ref="O19:P19"/>
    <mergeCell ref="Q20:R20"/>
    <mergeCell ref="S20:T20"/>
    <mergeCell ref="U20:V20"/>
    <mergeCell ref="Q19:R19"/>
    <mergeCell ref="O18:P18"/>
    <mergeCell ref="Y16:Z16"/>
    <mergeCell ref="AA16:AB16"/>
    <mergeCell ref="Q18:R18"/>
    <mergeCell ref="Y18:Z18"/>
    <mergeCell ref="AA18:AB18"/>
    <mergeCell ref="W17:X17"/>
    <mergeCell ref="Y17:Z17"/>
    <mergeCell ref="AA17:AB17"/>
    <mergeCell ref="U17:V17"/>
    <mergeCell ref="O17:P17"/>
    <mergeCell ref="K6:N6"/>
    <mergeCell ref="K7:N7"/>
    <mergeCell ref="A14:D14"/>
    <mergeCell ref="E14:F14"/>
    <mergeCell ref="G14:H14"/>
    <mergeCell ref="I14:J14"/>
    <mergeCell ref="A10:F10"/>
    <mergeCell ref="A11:F11"/>
    <mergeCell ref="E18:F18"/>
    <mergeCell ref="K17:L17"/>
    <mergeCell ref="M17:N17"/>
    <mergeCell ref="J10:X10"/>
    <mergeCell ref="L11:U11"/>
    <mergeCell ref="S18:T18"/>
    <mergeCell ref="U18:V18"/>
    <mergeCell ref="W18:X18"/>
    <mergeCell ref="A6:I6"/>
    <mergeCell ref="A7:I7"/>
    <mergeCell ref="I18:J18"/>
    <mergeCell ref="K18:L18"/>
    <mergeCell ref="M16:N16"/>
    <mergeCell ref="O16:P16"/>
    <mergeCell ref="E15:F15"/>
    <mergeCell ref="A15:D15"/>
    <mergeCell ref="U14:V14"/>
    <mergeCell ref="G15:H15"/>
    <mergeCell ref="I15:J15"/>
    <mergeCell ref="K15:L15"/>
    <mergeCell ref="M15:N15"/>
    <mergeCell ref="O15:P15"/>
    <mergeCell ref="K14:L14"/>
    <mergeCell ref="M14:N14"/>
    <mergeCell ref="O14:P14"/>
    <mergeCell ref="Q14:R14"/>
    <mergeCell ref="E22:F22"/>
    <mergeCell ref="G16:H16"/>
    <mergeCell ref="Q22:R22"/>
    <mergeCell ref="S22:T22"/>
    <mergeCell ref="Q21:R21"/>
    <mergeCell ref="S21:T21"/>
    <mergeCell ref="M21:N21"/>
    <mergeCell ref="G22:H22"/>
    <mergeCell ref="I22:J22"/>
    <mergeCell ref="K22:L22"/>
    <mergeCell ref="G20:H20"/>
    <mergeCell ref="I20:J20"/>
    <mergeCell ref="K20:L20"/>
    <mergeCell ref="M22:N22"/>
    <mergeCell ref="G19:H19"/>
    <mergeCell ref="I19:J19"/>
    <mergeCell ref="K19:L19"/>
    <mergeCell ref="M18:N18"/>
    <mergeCell ref="E19:F19"/>
    <mergeCell ref="G18:H18"/>
    <mergeCell ref="E20:F20"/>
    <mergeCell ref="E21:F21"/>
    <mergeCell ref="O21:P21"/>
    <mergeCell ref="O22:P22"/>
  </mergeCells>
  <printOptions horizontalCentered="1"/>
  <pageMargins left="0.25" right="0.25" top="0.25" bottom="0.25" header="0.3" footer="0"/>
  <pageSetup scale="97" orientation="landscape" r:id="rId1"/>
  <headerFooter>
    <oddFooter xml:space="preserve">&amp;R&amp;"Arial,Italic"&amp;6Ver. Aug. 2018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2" tint="-0.499984740745262"/>
  </sheetPr>
  <dimension ref="A1:AB68"/>
  <sheetViews>
    <sheetView showGridLines="0" topLeftCell="A19" workbookViewId="0">
      <selection activeCell="V56" sqref="V56:AA56"/>
    </sheetView>
  </sheetViews>
  <sheetFormatPr defaultColWidth="9.140625" defaultRowHeight="12" x14ac:dyDescent="0.2"/>
  <cols>
    <col min="1" max="26" width="3.7109375" style="44" customWidth="1"/>
    <col min="27" max="27" width="4" style="44" customWidth="1"/>
    <col min="28" max="28" width="3.7109375" style="44" customWidth="1"/>
    <col min="29" max="16384" width="9.140625" style="44"/>
  </cols>
  <sheetData>
    <row r="1" spans="1:28" ht="12.75" x14ac:dyDescent="0.2">
      <c r="A1" s="651" t="s">
        <v>95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651"/>
      <c r="M1" s="651"/>
      <c r="N1" s="651"/>
      <c r="O1" s="651"/>
      <c r="P1" s="651"/>
      <c r="Q1" s="651"/>
      <c r="R1" s="651"/>
      <c r="S1" s="651"/>
      <c r="T1" s="651"/>
      <c r="U1" s="651"/>
      <c r="V1" s="651"/>
      <c r="W1" s="651"/>
      <c r="X1" s="651"/>
      <c r="Y1" s="651"/>
      <c r="Z1" s="651"/>
      <c r="AA1" s="651"/>
      <c r="AB1" s="190"/>
    </row>
    <row r="2" spans="1:28" ht="12.75" x14ac:dyDescent="0.2">
      <c r="A2" s="651" t="s">
        <v>150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  <c r="W2" s="651"/>
      <c r="X2" s="651"/>
      <c r="Y2" s="651"/>
      <c r="Z2" s="651"/>
      <c r="AA2" s="651"/>
      <c r="AB2" s="190"/>
    </row>
    <row r="3" spans="1:28" ht="12.75" x14ac:dyDescent="0.2">
      <c r="A3" s="651" t="s">
        <v>151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190"/>
    </row>
    <row r="4" spans="1:28" x14ac:dyDescent="0.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</row>
    <row r="5" spans="1:28" ht="11.45" customHeight="1" x14ac:dyDescent="0.2">
      <c r="A5" s="650" t="s">
        <v>245</v>
      </c>
      <c r="B5" s="650"/>
      <c r="C5" s="650"/>
      <c r="D5" s="650"/>
      <c r="E5" s="650"/>
      <c r="F5" s="650"/>
      <c r="G5" s="650"/>
      <c r="H5" s="650"/>
      <c r="I5" s="650"/>
      <c r="J5" s="650"/>
      <c r="K5" s="650"/>
      <c r="L5" s="650"/>
      <c r="M5" s="650"/>
      <c r="N5" s="650"/>
      <c r="O5" s="650"/>
      <c r="P5" s="650"/>
      <c r="Q5" s="650"/>
      <c r="R5" s="650"/>
      <c r="S5" s="650"/>
      <c r="T5" s="650"/>
      <c r="U5" s="650"/>
      <c r="V5" s="650"/>
      <c r="W5" s="650"/>
      <c r="X5" s="650"/>
      <c r="Y5" s="650"/>
      <c r="Z5" s="650"/>
      <c r="AA5" s="191"/>
      <c r="AB5" s="191"/>
    </row>
    <row r="6" spans="1:28" ht="17.25" customHeight="1" x14ac:dyDescent="0.2">
      <c r="A6" s="650"/>
      <c r="B6" s="650"/>
      <c r="C6" s="650"/>
      <c r="D6" s="650"/>
      <c r="E6" s="650"/>
      <c r="F6" s="650"/>
      <c r="G6" s="650"/>
      <c r="H6" s="650"/>
      <c r="I6" s="650"/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191"/>
      <c r="AB6" s="191"/>
    </row>
    <row r="7" spans="1:28" ht="17.25" customHeight="1" x14ac:dyDescent="0.2">
      <c r="A7" s="192"/>
      <c r="B7" s="192"/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92"/>
      <c r="X7" s="192"/>
      <c r="Y7" s="192"/>
      <c r="Z7" s="192"/>
      <c r="AA7" s="192"/>
      <c r="AB7" s="192"/>
    </row>
    <row r="8" spans="1:28" x14ac:dyDescent="0.2">
      <c r="A8" s="193" t="s">
        <v>159</v>
      </c>
      <c r="B8" s="194"/>
      <c r="C8" s="194"/>
      <c r="D8" s="194"/>
      <c r="E8" s="194"/>
      <c r="F8" s="194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</row>
    <row r="9" spans="1:28" x14ac:dyDescent="0.2">
      <c r="A9" s="195"/>
      <c r="B9" s="60"/>
      <c r="C9" s="60"/>
      <c r="D9" s="60"/>
      <c r="E9" s="60"/>
      <c r="F9" s="6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</row>
    <row r="10" spans="1:28" x14ac:dyDescent="0.2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</row>
    <row r="11" spans="1:28" ht="12.75" x14ac:dyDescent="0.2">
      <c r="A11" s="42" t="s">
        <v>389</v>
      </c>
      <c r="B11" s="42"/>
      <c r="C11" s="42"/>
      <c r="D11" s="42"/>
      <c r="E11" s="42"/>
      <c r="F11" s="42"/>
      <c r="G11" s="42"/>
      <c r="H11" s="42"/>
      <c r="J11" s="196"/>
      <c r="K11" s="200" t="str">
        <f>IF(infosheet!G65="yes",CONCATENATE(infosheet!C4,"   -   ",infosheet!G4), " ")</f>
        <v xml:space="preserve"> </v>
      </c>
      <c r="L11" s="200"/>
      <c r="M11" s="200"/>
      <c r="N11" s="200"/>
      <c r="O11" s="200"/>
      <c r="P11" s="200"/>
      <c r="Q11" s="200"/>
      <c r="R11" s="200"/>
      <c r="S11" s="200"/>
      <c r="T11" s="200"/>
      <c r="U11" s="194"/>
      <c r="V11" s="194"/>
      <c r="W11" s="194"/>
      <c r="X11" s="42"/>
      <c r="Y11" s="42"/>
      <c r="Z11" s="42"/>
      <c r="AA11" s="42"/>
      <c r="AB11" s="42"/>
    </row>
    <row r="12" spans="1:28" x14ac:dyDescent="0.2">
      <c r="A12" s="42"/>
      <c r="B12" s="42"/>
      <c r="C12" s="42"/>
      <c r="D12" s="42"/>
      <c r="E12" s="42"/>
      <c r="F12" s="42"/>
      <c r="G12" s="42"/>
      <c r="H12" s="42"/>
      <c r="I12" s="350"/>
      <c r="J12" s="350"/>
      <c r="K12" s="350"/>
      <c r="L12" s="350"/>
      <c r="M12" s="350"/>
      <c r="N12" s="350"/>
      <c r="O12" s="350"/>
      <c r="P12" s="350"/>
      <c r="Q12" s="350"/>
      <c r="R12" s="350"/>
      <c r="S12" s="350"/>
      <c r="T12" s="350"/>
      <c r="U12" s="42"/>
      <c r="V12" s="42"/>
      <c r="W12" s="42"/>
      <c r="X12" s="42"/>
      <c r="Y12" s="42"/>
      <c r="Z12" s="42"/>
      <c r="AA12" s="42"/>
      <c r="AB12" s="42"/>
    </row>
    <row r="13" spans="1:28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</row>
    <row r="14" spans="1:28" ht="12.75" x14ac:dyDescent="0.2">
      <c r="A14" s="42" t="s">
        <v>152</v>
      </c>
      <c r="B14" s="42"/>
      <c r="C14" s="644" t="str">
        <f>IF(infosheet!G65="yes",infosheet!F5, " ")</f>
        <v xml:space="preserve"> </v>
      </c>
      <c r="D14" s="644"/>
      <c r="E14" s="644"/>
      <c r="F14" s="644"/>
      <c r="G14" s="644"/>
      <c r="H14" s="644"/>
      <c r="I14" s="196"/>
      <c r="J14" s="196"/>
      <c r="K14" s="196"/>
      <c r="L14" s="196"/>
      <c r="M14" s="196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</row>
    <row r="15" spans="1:28" x14ac:dyDescent="0.2">
      <c r="A15" s="42"/>
      <c r="B15" s="42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0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</row>
    <row r="16" spans="1:28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</row>
    <row r="17" spans="1:28" ht="12.75" x14ac:dyDescent="0.2">
      <c r="A17" s="42" t="s">
        <v>153</v>
      </c>
      <c r="B17" s="42"/>
      <c r="C17" s="42"/>
      <c r="D17" s="42"/>
      <c r="E17" s="42"/>
      <c r="F17" s="198" t="str">
        <f>IF(infosheet!G65="Yes",CONCATENATE(infosheet!C6, " -   ",infosheet!F6, " - ",infosheet!I6), " ")</f>
        <v xml:space="preserve"> </v>
      </c>
      <c r="G17" s="198"/>
      <c r="H17" s="198"/>
      <c r="I17" s="198"/>
      <c r="J17" s="198"/>
      <c r="K17" s="198"/>
      <c r="L17" s="198"/>
      <c r="M17" s="199"/>
      <c r="N17" s="200"/>
      <c r="O17" s="200"/>
      <c r="P17" s="200"/>
      <c r="Q17" s="200"/>
      <c r="R17" s="200"/>
      <c r="S17" s="200"/>
      <c r="T17" s="200"/>
      <c r="U17" s="194"/>
      <c r="V17" s="194"/>
      <c r="W17" s="194"/>
      <c r="X17" s="42"/>
      <c r="Y17" s="42"/>
      <c r="Z17" s="42"/>
      <c r="AA17" s="42"/>
      <c r="AB17" s="42"/>
    </row>
    <row r="18" spans="1:28" x14ac:dyDescent="0.2">
      <c r="A18" s="42"/>
      <c r="B18" s="42"/>
      <c r="C18" s="42"/>
      <c r="D18" s="42"/>
      <c r="E18" s="42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</row>
    <row r="19" spans="1:28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</row>
    <row r="20" spans="1:28" ht="12.75" x14ac:dyDescent="0.2">
      <c r="A20" s="42" t="s">
        <v>154</v>
      </c>
      <c r="B20" s="42"/>
      <c r="C20" s="42"/>
      <c r="D20" s="42"/>
      <c r="E20" s="646" t="str">
        <f>IF(infosheet!G65="yes",infosheet!C23, " ")</f>
        <v xml:space="preserve"> </v>
      </c>
      <c r="F20" s="646"/>
      <c r="G20" s="646"/>
      <c r="H20" s="646"/>
      <c r="I20" s="646"/>
      <c r="J20" s="646"/>
      <c r="K20" s="646"/>
      <c r="L20" s="646"/>
      <c r="M20" s="646"/>
      <c r="N20" s="349" t="s">
        <v>10</v>
      </c>
      <c r="O20" s="646" t="str">
        <f>IF(infosheet!G65="yes",infosheet!F23, " ")</f>
        <v xml:space="preserve"> </v>
      </c>
      <c r="P20" s="646"/>
      <c r="Q20" s="646"/>
      <c r="R20" s="646"/>
      <c r="S20" s="646"/>
      <c r="T20" s="646"/>
      <c r="U20" s="646"/>
      <c r="V20" s="646"/>
      <c r="W20" s="646"/>
      <c r="X20" s="42"/>
      <c r="Y20" s="42"/>
      <c r="Z20" s="42"/>
      <c r="AA20" s="42"/>
      <c r="AB20" s="42"/>
    </row>
    <row r="21" spans="1:28" x14ac:dyDescent="0.2">
      <c r="A21" s="42"/>
      <c r="B21" s="42"/>
      <c r="C21" s="42"/>
      <c r="D21" s="42"/>
      <c r="E21" s="350"/>
      <c r="F21" s="350"/>
      <c r="G21" s="350"/>
      <c r="H21" s="350"/>
      <c r="I21" s="350"/>
      <c r="J21" s="350"/>
      <c r="K21" s="350"/>
      <c r="L21" s="350"/>
      <c r="M21" s="350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</row>
    <row r="22" spans="1:28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</row>
    <row r="23" spans="1:28" ht="12.75" x14ac:dyDescent="0.2">
      <c r="A23" s="42" t="s">
        <v>155</v>
      </c>
      <c r="B23" s="42"/>
      <c r="C23" s="42"/>
      <c r="D23" s="42"/>
      <c r="E23" s="644" t="str">
        <f>IF(infosheet!G65="yes",infosheet!G43, " ")</f>
        <v xml:space="preserve"> </v>
      </c>
      <c r="F23" s="644"/>
      <c r="G23" s="644"/>
      <c r="H23" s="644"/>
      <c r="I23" s="644"/>
      <c r="J23" s="644"/>
      <c r="K23" s="644"/>
      <c r="L23" s="644"/>
      <c r="M23" s="644"/>
      <c r="N23" s="644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</row>
    <row r="24" spans="1:28" x14ac:dyDescent="0.2">
      <c r="A24" s="42"/>
      <c r="B24" s="42"/>
      <c r="C24" s="42"/>
      <c r="D24" s="42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</row>
    <row r="25" spans="1:28" ht="12.75" customHeight="1" x14ac:dyDescent="0.2">
      <c r="A25" s="42"/>
      <c r="B25" s="42"/>
      <c r="C25" s="42"/>
      <c r="D25" s="652" t="str">
        <f>IF(infosheet!G65="yes",infosheet!H21, " ")</f>
        <v xml:space="preserve"> </v>
      </c>
      <c r="E25" s="652"/>
      <c r="F25" s="652"/>
      <c r="G25" s="652"/>
      <c r="H25" s="652"/>
      <c r="I25" s="652"/>
      <c r="J25" s="652"/>
      <c r="K25" s="652"/>
      <c r="L25" s="652"/>
      <c r="M25" s="652"/>
      <c r="N25" s="652"/>
      <c r="O25" s="652"/>
      <c r="P25" s="652"/>
      <c r="Q25" s="652"/>
      <c r="R25" s="652"/>
      <c r="S25" s="652"/>
      <c r="T25" s="652"/>
      <c r="U25" s="652"/>
      <c r="V25" s="652"/>
      <c r="W25" s="652"/>
      <c r="X25" s="652"/>
      <c r="Y25" s="652"/>
      <c r="Z25" s="42"/>
      <c r="AA25" s="42"/>
      <c r="AB25" s="42"/>
    </row>
    <row r="26" spans="1:28" x14ac:dyDescent="0.2">
      <c r="A26" s="42" t="s">
        <v>156</v>
      </c>
      <c r="B26" s="42"/>
      <c r="C26" s="42"/>
      <c r="D26" s="653"/>
      <c r="E26" s="653"/>
      <c r="F26" s="653"/>
      <c r="G26" s="653"/>
      <c r="H26" s="653"/>
      <c r="I26" s="653"/>
      <c r="J26" s="653"/>
      <c r="K26" s="653"/>
      <c r="L26" s="653"/>
      <c r="M26" s="653"/>
      <c r="N26" s="653"/>
      <c r="O26" s="653"/>
      <c r="P26" s="653"/>
      <c r="Q26" s="653"/>
      <c r="R26" s="653"/>
      <c r="S26" s="653"/>
      <c r="T26" s="653"/>
      <c r="U26" s="653"/>
      <c r="V26" s="653"/>
      <c r="W26" s="653"/>
      <c r="X26" s="653"/>
      <c r="Y26" s="653"/>
      <c r="Z26" s="42"/>
      <c r="AA26" s="42"/>
      <c r="AB26" s="42"/>
    </row>
    <row r="27" spans="1:28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</row>
    <row r="28" spans="1:28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</row>
    <row r="29" spans="1:28" x14ac:dyDescent="0.2">
      <c r="A29" s="193" t="s">
        <v>157</v>
      </c>
      <c r="B29" s="194"/>
      <c r="C29" s="194"/>
      <c r="D29" s="194"/>
      <c r="E29" s="194"/>
      <c r="F29" s="194"/>
      <c r="G29" s="194"/>
      <c r="H29" s="194"/>
      <c r="I29" s="194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</row>
    <row r="30" spans="1:28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</row>
    <row r="31" spans="1:28" ht="15" customHeight="1" x14ac:dyDescent="0.2">
      <c r="A31" s="647" t="s">
        <v>158</v>
      </c>
      <c r="B31" s="647"/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647"/>
      <c r="O31" s="647"/>
      <c r="P31" s="647"/>
      <c r="Q31" s="647"/>
      <c r="R31" s="647"/>
      <c r="S31" s="647"/>
      <c r="T31" s="647"/>
      <c r="U31" s="647"/>
      <c r="V31" s="647"/>
      <c r="W31" s="647"/>
      <c r="X31" s="647"/>
      <c r="Y31" s="647"/>
      <c r="Z31" s="647"/>
      <c r="AA31" s="647"/>
      <c r="AB31" s="42"/>
    </row>
    <row r="32" spans="1:28" ht="15" customHeight="1" x14ac:dyDescent="0.2">
      <c r="A32" s="647"/>
      <c r="B32" s="647"/>
      <c r="C32" s="647"/>
      <c r="D32" s="647"/>
      <c r="E32" s="647"/>
      <c r="F32" s="647"/>
      <c r="G32" s="647"/>
      <c r="H32" s="647"/>
      <c r="I32" s="647"/>
      <c r="J32" s="647"/>
      <c r="K32" s="647"/>
      <c r="L32" s="647"/>
      <c r="M32" s="647"/>
      <c r="N32" s="647"/>
      <c r="O32" s="647"/>
      <c r="P32" s="647"/>
      <c r="Q32" s="647"/>
      <c r="R32" s="647"/>
      <c r="S32" s="647"/>
      <c r="T32" s="647"/>
      <c r="U32" s="647"/>
      <c r="V32" s="647"/>
      <c r="W32" s="647"/>
      <c r="X32" s="647"/>
      <c r="Y32" s="647"/>
      <c r="Z32" s="647"/>
      <c r="AA32" s="647"/>
      <c r="AB32" s="42"/>
    </row>
    <row r="33" spans="1:28" ht="15" customHeight="1" x14ac:dyDescent="0.2">
      <c r="A33" s="647"/>
      <c r="B33" s="647"/>
      <c r="C33" s="647"/>
      <c r="D33" s="647"/>
      <c r="E33" s="647"/>
      <c r="F33" s="647"/>
      <c r="G33" s="647"/>
      <c r="H33" s="647"/>
      <c r="I33" s="647"/>
      <c r="J33" s="647"/>
      <c r="K33" s="647"/>
      <c r="L33" s="647"/>
      <c r="M33" s="647"/>
      <c r="N33" s="647"/>
      <c r="O33" s="647"/>
      <c r="P33" s="647"/>
      <c r="Q33" s="647"/>
      <c r="R33" s="647"/>
      <c r="S33" s="647"/>
      <c r="T33" s="647"/>
      <c r="U33" s="647"/>
      <c r="V33" s="647"/>
      <c r="W33" s="647"/>
      <c r="X33" s="647"/>
      <c r="Y33" s="647"/>
      <c r="Z33" s="647"/>
      <c r="AA33" s="647"/>
      <c r="AB33" s="42"/>
    </row>
    <row r="34" spans="1:28" ht="15" customHeight="1" x14ac:dyDescent="0.2">
      <c r="A34" s="647"/>
      <c r="B34" s="647"/>
      <c r="C34" s="647"/>
      <c r="D34" s="647"/>
      <c r="E34" s="647"/>
      <c r="F34" s="647"/>
      <c r="G34" s="647"/>
      <c r="H34" s="647"/>
      <c r="I34" s="647"/>
      <c r="J34" s="647"/>
      <c r="K34" s="647"/>
      <c r="L34" s="647"/>
      <c r="M34" s="647"/>
      <c r="N34" s="647"/>
      <c r="O34" s="647"/>
      <c r="P34" s="647"/>
      <c r="Q34" s="647"/>
      <c r="R34" s="647"/>
      <c r="S34" s="647"/>
      <c r="T34" s="647"/>
      <c r="U34" s="647"/>
      <c r="V34" s="647"/>
      <c r="W34" s="647"/>
      <c r="X34" s="647"/>
      <c r="Y34" s="647"/>
      <c r="Z34" s="647"/>
      <c r="AA34" s="647"/>
      <c r="AB34" s="42"/>
    </row>
    <row r="35" spans="1:28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</row>
    <row r="36" spans="1:28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</row>
    <row r="37" spans="1:28" ht="12" customHeight="1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655" t="s">
        <v>160</v>
      </c>
      <c r="W37" s="655"/>
      <c r="X37" s="655"/>
      <c r="Y37" s="655"/>
      <c r="Z37" s="655"/>
      <c r="AA37" s="655"/>
      <c r="AB37" s="42"/>
    </row>
    <row r="38" spans="1:28" x14ac:dyDescent="0.2">
      <c r="A38" s="194" t="s">
        <v>163</v>
      </c>
      <c r="B38" s="194"/>
      <c r="C38" s="194"/>
      <c r="D38" s="194"/>
      <c r="E38" s="42"/>
      <c r="F38" s="42"/>
      <c r="G38" s="42"/>
      <c r="H38" s="42"/>
      <c r="I38" s="42"/>
      <c r="J38" s="654" t="s">
        <v>165</v>
      </c>
      <c r="K38" s="654"/>
      <c r="L38" s="654"/>
      <c r="M38" s="654"/>
      <c r="N38" s="654"/>
      <c r="O38" s="654"/>
      <c r="P38" s="654"/>
      <c r="Q38" s="654"/>
      <c r="R38" s="654"/>
      <c r="S38" s="654"/>
      <c r="T38" s="654"/>
      <c r="U38" s="42"/>
      <c r="V38" s="656"/>
      <c r="W38" s="656"/>
      <c r="X38" s="656"/>
      <c r="Y38" s="656"/>
      <c r="Z38" s="656"/>
      <c r="AA38" s="656"/>
      <c r="AB38" s="42"/>
    </row>
    <row r="39" spans="1:28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</row>
    <row r="40" spans="1:28" ht="12.75" x14ac:dyDescent="0.2">
      <c r="A40" s="643" t="str">
        <f>IF(infosheet!G65="yes",'Appendix B'!U36, " ")</f>
        <v xml:space="preserve"> </v>
      </c>
      <c r="B40" s="643"/>
      <c r="C40" s="643"/>
      <c r="D40" s="643"/>
      <c r="E40" s="643"/>
      <c r="F40" s="643"/>
      <c r="G40" s="643"/>
      <c r="H40" s="643"/>
      <c r="I40" s="42"/>
      <c r="J40" s="202" t="str">
        <f>IF(infosheet!G91="yes",'Appendix B'!C36, " ")</f>
        <v xml:space="preserve"> </v>
      </c>
      <c r="K40" s="202"/>
      <c r="L40" s="202"/>
      <c r="M40" s="202"/>
      <c r="N40" s="202"/>
      <c r="O40" s="202"/>
      <c r="P40" s="202"/>
      <c r="Q40" s="202"/>
      <c r="R40" s="202"/>
      <c r="S40" s="202"/>
      <c r="T40" s="202"/>
      <c r="U40" s="42"/>
      <c r="V40" s="642" t="str">
        <f>IF(infosheet!G91="yes",infosheet!P91,"")</f>
        <v/>
      </c>
      <c r="W40" s="642"/>
      <c r="X40" s="642"/>
      <c r="Y40" s="642"/>
      <c r="Z40" s="642"/>
      <c r="AA40" s="642"/>
      <c r="AB40" s="42"/>
    </row>
    <row r="41" spans="1:28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</row>
    <row r="42" spans="1:28" ht="12.75" x14ac:dyDescent="0.2">
      <c r="A42" s="643" t="str">
        <f>IF(infosheet!G65="yes",'Appendix B'!U37, " ")</f>
        <v xml:space="preserve"> </v>
      </c>
      <c r="B42" s="643"/>
      <c r="C42" s="643"/>
      <c r="D42" s="643"/>
      <c r="E42" s="643"/>
      <c r="F42" s="643"/>
      <c r="G42" s="643"/>
      <c r="H42" s="643"/>
      <c r="I42" s="42"/>
      <c r="J42" s="202" t="str">
        <f>IF(infosheet!G101="yes",'Appendix B'!C37, " ")</f>
        <v xml:space="preserve"> </v>
      </c>
      <c r="K42" s="202"/>
      <c r="L42" s="202"/>
      <c r="M42" s="202"/>
      <c r="N42" s="202"/>
      <c r="O42" s="202"/>
      <c r="P42" s="202"/>
      <c r="Q42" s="202"/>
      <c r="R42" s="202"/>
      <c r="S42" s="202"/>
      <c r="T42" s="202"/>
      <c r="U42" s="42"/>
      <c r="V42" s="642" t="str">
        <f>IF(infosheet!G101="yes",infosheet!S93,"")</f>
        <v/>
      </c>
      <c r="W42" s="642"/>
      <c r="X42" s="642"/>
      <c r="Y42" s="642"/>
      <c r="Z42" s="642"/>
      <c r="AA42" s="642"/>
      <c r="AB42" s="42"/>
    </row>
    <row r="43" spans="1:28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</row>
    <row r="44" spans="1:28" ht="12.75" x14ac:dyDescent="0.2">
      <c r="A44" s="643" t="str">
        <f>IF(infosheet!G65="yes",'Appendix B'!U38, " ")</f>
        <v xml:space="preserve"> </v>
      </c>
      <c r="B44" s="643"/>
      <c r="C44" s="643"/>
      <c r="D44" s="643"/>
      <c r="E44" s="643"/>
      <c r="F44" s="643"/>
      <c r="G44" s="643"/>
      <c r="H44" s="643"/>
      <c r="I44" s="42"/>
      <c r="J44" s="203" t="str">
        <f>IF(infosheet!G92="yes",'Appendix B'!C38, " ")</f>
        <v xml:space="preserve"> </v>
      </c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42"/>
      <c r="V44" s="642" t="str">
        <f>IF(infosheet!G92="yes",infosheet!P92,"")</f>
        <v/>
      </c>
      <c r="W44" s="642"/>
      <c r="X44" s="642"/>
      <c r="Y44" s="642"/>
      <c r="Z44" s="642"/>
      <c r="AA44" s="642"/>
      <c r="AB44" s="42"/>
    </row>
    <row r="45" spans="1:28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</row>
    <row r="46" spans="1:28" ht="12.75" x14ac:dyDescent="0.2">
      <c r="A46" s="643" t="str">
        <f>IF(infosheet!G65="yes",'Appendix B'!U39, " ")</f>
        <v xml:space="preserve"> </v>
      </c>
      <c r="B46" s="643"/>
      <c r="C46" s="643"/>
      <c r="D46" s="643"/>
      <c r="E46" s="643"/>
      <c r="F46" s="643"/>
      <c r="G46" s="643"/>
      <c r="H46" s="643"/>
      <c r="I46" s="42"/>
      <c r="J46" s="203" t="str">
        <f>IF(infosheet!G99="yes",'Appendix B'!C39, " ")</f>
        <v xml:space="preserve"> </v>
      </c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42"/>
      <c r="V46" s="642" t="str">
        <f>IF(infosheet!G99="yes",infosheet!S91,"")</f>
        <v/>
      </c>
      <c r="W46" s="642"/>
      <c r="X46" s="642"/>
      <c r="Y46" s="642"/>
      <c r="Z46" s="642"/>
      <c r="AA46" s="642"/>
      <c r="AB46" s="42"/>
    </row>
    <row r="47" spans="1:28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</row>
    <row r="48" spans="1:28" ht="12.75" x14ac:dyDescent="0.2">
      <c r="A48" s="643" t="str">
        <f>IF(infosheet!G65="yes",'Appendix B'!U40, " ")</f>
        <v xml:space="preserve"> </v>
      </c>
      <c r="B48" s="643"/>
      <c r="C48" s="643"/>
      <c r="D48" s="643"/>
      <c r="E48" s="643"/>
      <c r="F48" s="643"/>
      <c r="G48" s="643"/>
      <c r="H48" s="643"/>
      <c r="I48" s="42"/>
      <c r="J48" s="203" t="str">
        <f>IF(infosheet!G100="yes",'Appendix B'!C40, " ")</f>
        <v xml:space="preserve"> </v>
      </c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42"/>
      <c r="V48" s="642" t="str">
        <f>IF(infosheet!G100="yes",infosheet!S92,"")</f>
        <v/>
      </c>
      <c r="W48" s="642"/>
      <c r="X48" s="642"/>
      <c r="Y48" s="642"/>
      <c r="Z48" s="642"/>
      <c r="AA48" s="642"/>
      <c r="AB48" s="42"/>
    </row>
    <row r="49" spans="1:28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</row>
    <row r="50" spans="1:28" ht="12.75" x14ac:dyDescent="0.2">
      <c r="A50" s="643" t="str">
        <f>IF(infosheet!G65="yes",'Appendix B'!U41, " ")</f>
        <v xml:space="preserve"> </v>
      </c>
      <c r="B50" s="643"/>
      <c r="C50" s="643"/>
      <c r="D50" s="643"/>
      <c r="E50" s="643"/>
      <c r="F50" s="643"/>
      <c r="G50" s="643"/>
      <c r="H50" s="643"/>
      <c r="I50" s="42"/>
      <c r="J50" s="202" t="str">
        <f>IF(infosheet!G102="yes",'Appendix B'!C41, " ")</f>
        <v xml:space="preserve"> </v>
      </c>
      <c r="K50" s="202"/>
      <c r="L50" s="202"/>
      <c r="M50" s="202"/>
      <c r="N50" s="202"/>
      <c r="O50" s="202"/>
      <c r="P50" s="202"/>
      <c r="Q50" s="202"/>
      <c r="R50" s="202"/>
      <c r="S50" s="202"/>
      <c r="T50" s="202"/>
      <c r="U50" s="42"/>
      <c r="V50" s="642" t="str">
        <f>IF(infosheet!G102="yes",infosheet!S94,"")</f>
        <v/>
      </c>
      <c r="W50" s="642"/>
      <c r="X50" s="642"/>
      <c r="Y50" s="642"/>
      <c r="Z50" s="642"/>
      <c r="AA50" s="642"/>
      <c r="AB50" s="42"/>
    </row>
    <row r="51" spans="1:28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</row>
    <row r="52" spans="1:28" ht="12.75" x14ac:dyDescent="0.2">
      <c r="A52" s="643" t="str">
        <f>IF(infosheet!G65="yes",'Appendix B'!U42, " ")</f>
        <v xml:space="preserve"> </v>
      </c>
      <c r="B52" s="643"/>
      <c r="C52" s="643"/>
      <c r="D52" s="643"/>
      <c r="E52" s="643"/>
      <c r="F52" s="643"/>
      <c r="G52" s="643"/>
      <c r="H52" s="643"/>
      <c r="I52" s="42"/>
      <c r="J52" s="203" t="str">
        <f>IF(infosheet!G103="yes",'Appendix B'!E42, " ")</f>
        <v xml:space="preserve"> </v>
      </c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42"/>
      <c r="V52" s="642" t="str">
        <f>IF(infosheet!G103="yes",infosheet!U91,"")</f>
        <v/>
      </c>
      <c r="W52" s="642"/>
      <c r="X52" s="642"/>
      <c r="Y52" s="642"/>
      <c r="Z52" s="642"/>
      <c r="AA52" s="642"/>
      <c r="AB52" s="42"/>
    </row>
    <row r="53" spans="1:28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</row>
    <row r="54" spans="1:28" ht="12.75" x14ac:dyDescent="0.2">
      <c r="A54" s="643" t="str">
        <f>IF(infosheet!G65="yes",'Appendix B'!U43, " ")</f>
        <v xml:space="preserve"> </v>
      </c>
      <c r="B54" s="643"/>
      <c r="C54" s="643"/>
      <c r="D54" s="643"/>
      <c r="E54" s="643"/>
      <c r="F54" s="643"/>
      <c r="G54" s="643"/>
      <c r="H54" s="643"/>
      <c r="I54" s="42"/>
      <c r="J54" s="203" t="str">
        <f>IF(infosheet!G104="yes",'Appendix B'!E43, " ")</f>
        <v xml:space="preserve"> </v>
      </c>
      <c r="K54" s="204"/>
      <c r="L54" s="204"/>
      <c r="M54" s="204"/>
      <c r="N54" s="204"/>
      <c r="O54" s="204"/>
      <c r="P54" s="204"/>
      <c r="Q54" s="204"/>
      <c r="R54" s="204"/>
      <c r="S54" s="204"/>
      <c r="T54" s="204"/>
      <c r="U54" s="42"/>
      <c r="V54" s="642" t="str">
        <f>IF(infosheet!G104="yes",infosheet!U92,"")</f>
        <v/>
      </c>
      <c r="W54" s="642"/>
      <c r="X54" s="642"/>
      <c r="Y54" s="642"/>
      <c r="Z54" s="642"/>
      <c r="AA54" s="642"/>
      <c r="AB54" s="42"/>
    </row>
    <row r="55" spans="1:28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</row>
    <row r="56" spans="1:28" ht="12.75" x14ac:dyDescent="0.2">
      <c r="A56" s="643" t="str">
        <f>IF(infosheet!G65="yes",'Appendix B'!U44, " ")</f>
        <v xml:space="preserve"> </v>
      </c>
      <c r="B56" s="643"/>
      <c r="C56" s="643"/>
      <c r="D56" s="643"/>
      <c r="E56" s="643"/>
      <c r="F56" s="643"/>
      <c r="G56" s="643"/>
      <c r="H56" s="643"/>
      <c r="I56" s="42"/>
      <c r="J56" s="203" t="str">
        <f>IF(infosheet!G105="yes",'Appendix B'!E44, " ")</f>
        <v xml:space="preserve"> </v>
      </c>
      <c r="K56" s="204"/>
      <c r="L56" s="204"/>
      <c r="M56" s="204"/>
      <c r="N56" s="204"/>
      <c r="O56" s="204"/>
      <c r="P56" s="204"/>
      <c r="Q56" s="204"/>
      <c r="R56" s="204"/>
      <c r="S56" s="204"/>
      <c r="T56" s="204"/>
      <c r="U56" s="42"/>
      <c r="V56" s="642" t="str">
        <f>IF(infosheet!G105="yes",infosheet!U93,"")</f>
        <v/>
      </c>
      <c r="W56" s="642"/>
      <c r="X56" s="642"/>
      <c r="Y56" s="642"/>
      <c r="Z56" s="642"/>
      <c r="AA56" s="642"/>
      <c r="AB56" s="42"/>
    </row>
    <row r="57" spans="1:28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</row>
    <row r="58" spans="1:28" ht="12.7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05" t="s">
        <v>164</v>
      </c>
      <c r="U58" s="42"/>
      <c r="V58" s="645">
        <f>SUM(V40,V42,V44,V46,V48,V50,V52,V54,V56)</f>
        <v>0</v>
      </c>
      <c r="W58" s="645"/>
      <c r="X58" s="645"/>
      <c r="Y58" s="645"/>
      <c r="Z58" s="645"/>
      <c r="AA58" s="645"/>
      <c r="AB58" s="42"/>
    </row>
    <row r="59" spans="1:28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</row>
    <row r="60" spans="1:28" ht="12.75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206" t="s">
        <v>187</v>
      </c>
      <c r="AB60" s="42"/>
    </row>
    <row r="61" spans="1:28" x14ac:dyDescent="0.2">
      <c r="A61" s="207"/>
      <c r="B61" s="207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60"/>
    </row>
    <row r="62" spans="1:28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</row>
    <row r="63" spans="1:28" x14ac:dyDescent="0.2">
      <c r="A63" s="42"/>
      <c r="B63" s="194"/>
      <c r="C63" s="194"/>
      <c r="D63" s="194"/>
      <c r="E63" s="194"/>
      <c r="F63" s="194"/>
      <c r="G63" s="194"/>
      <c r="H63" s="194"/>
      <c r="I63" s="194"/>
      <c r="J63" s="194"/>
      <c r="K63" s="42"/>
      <c r="L63" s="42"/>
      <c r="M63" s="42"/>
      <c r="N63" s="42"/>
      <c r="O63" s="42"/>
      <c r="P63" s="42"/>
      <c r="Q63" s="42"/>
      <c r="R63" s="194"/>
      <c r="S63" s="194"/>
      <c r="T63" s="194"/>
      <c r="U63" s="194"/>
      <c r="V63" s="42"/>
      <c r="W63" s="42"/>
      <c r="X63" s="42"/>
      <c r="Y63" s="42"/>
      <c r="Z63" s="42"/>
      <c r="AA63" s="42"/>
      <c r="AB63" s="42"/>
    </row>
    <row r="64" spans="1:28" x14ac:dyDescent="0.2">
      <c r="A64" s="42"/>
      <c r="B64" s="648" t="s">
        <v>161</v>
      </c>
      <c r="C64" s="648"/>
      <c r="D64" s="648"/>
      <c r="E64" s="648"/>
      <c r="F64" s="648"/>
      <c r="G64" s="648"/>
      <c r="H64" s="648"/>
      <c r="I64" s="648"/>
      <c r="J64" s="648"/>
      <c r="K64" s="42"/>
      <c r="L64" s="42"/>
      <c r="M64" s="42"/>
      <c r="N64" s="42"/>
      <c r="O64" s="42"/>
      <c r="P64" s="42"/>
      <c r="Q64" s="42"/>
      <c r="R64" s="649" t="s">
        <v>21</v>
      </c>
      <c r="S64" s="649"/>
      <c r="T64" s="649"/>
      <c r="U64" s="649"/>
      <c r="V64" s="42"/>
      <c r="W64" s="42"/>
      <c r="X64" s="42"/>
      <c r="Y64" s="42"/>
      <c r="Z64" s="42"/>
      <c r="AA64" s="42"/>
      <c r="AB64" s="42"/>
    </row>
    <row r="65" spans="1:28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</row>
    <row r="66" spans="1:28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</row>
    <row r="67" spans="1:28" x14ac:dyDescent="0.2">
      <c r="A67" s="42"/>
      <c r="B67" s="42" t="s">
        <v>162</v>
      </c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</row>
    <row r="68" spans="1:28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</row>
  </sheetData>
  <sheetProtection password="A2DC" sheet="1" objects="1" scenarios="1"/>
  <protectedRanges>
    <protectedRange sqref="J40:T40 J50:T50 J56:T56 J54:T54 J52:T52 J42:T42 J48:T48 J46:T46 J44:T44" name="Range1"/>
  </protectedRanges>
  <mergeCells count="33">
    <mergeCell ref="B64:J64"/>
    <mergeCell ref="R64:U64"/>
    <mergeCell ref="A48:H48"/>
    <mergeCell ref="V48:AA48"/>
    <mergeCell ref="A50:H50"/>
    <mergeCell ref="V50:AA50"/>
    <mergeCell ref="A52:H52"/>
    <mergeCell ref="V52:AA52"/>
    <mergeCell ref="A54:H54"/>
    <mergeCell ref="V54:AA54"/>
    <mergeCell ref="A56:H56"/>
    <mergeCell ref="V56:AA56"/>
    <mergeCell ref="V58:AA58"/>
    <mergeCell ref="A42:H42"/>
    <mergeCell ref="V42:AA42"/>
    <mergeCell ref="A44:H44"/>
    <mergeCell ref="V44:AA44"/>
    <mergeCell ref="A46:H46"/>
    <mergeCell ref="V46:AA46"/>
    <mergeCell ref="A40:H40"/>
    <mergeCell ref="V40:AA40"/>
    <mergeCell ref="A1:AA1"/>
    <mergeCell ref="A2:AA2"/>
    <mergeCell ref="A3:AA3"/>
    <mergeCell ref="A5:Z6"/>
    <mergeCell ref="C14:H14"/>
    <mergeCell ref="E20:M20"/>
    <mergeCell ref="O20:W20"/>
    <mergeCell ref="E23:N23"/>
    <mergeCell ref="D25:Y26"/>
    <mergeCell ref="A31:AA34"/>
    <mergeCell ref="V37:AA38"/>
    <mergeCell ref="J38:T38"/>
  </mergeCells>
  <printOptions horizontalCentered="1"/>
  <pageMargins left="0.25" right="0.25" top="0.25" bottom="0.25" header="0.3" footer="0"/>
  <pageSetup scale="97" orientation="portrait" r:id="rId1"/>
  <headerFooter>
    <oddFooter xml:space="preserve">&amp;R&amp;"Arial,Italic"&amp;6Ver. Aug. 2018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Instructions-Guide</vt:lpstr>
      <vt:lpstr>infosheet</vt:lpstr>
      <vt:lpstr>Appendix B</vt:lpstr>
      <vt:lpstr>Appendix C (Travel Advance)</vt:lpstr>
      <vt:lpstr>Exhibit B (non-City funding)</vt:lpstr>
      <vt:lpstr>Detail of Expenses</vt:lpstr>
      <vt:lpstr>Appendix D</vt:lpstr>
      <vt:lpstr>Final Exhibit B </vt:lpstr>
      <vt:lpstr>'Appendix B'!Print_Area</vt:lpstr>
    </vt:vector>
  </TitlesOfParts>
  <Company>Houston Police Department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jpuente</dc:creator>
  <cp:lastModifiedBy>HAWhillock</cp:lastModifiedBy>
  <cp:lastPrinted>2018-08-08T19:23:56Z</cp:lastPrinted>
  <dcterms:created xsi:type="dcterms:W3CDTF">2013-06-26T17:33:20Z</dcterms:created>
  <dcterms:modified xsi:type="dcterms:W3CDTF">2018-08-14T14:22:53Z</dcterms:modified>
</cp:coreProperties>
</file>