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24226"/>
  <mc:AlternateContent xmlns:mc="http://schemas.openxmlformats.org/markup-compatibility/2006">
    <mc:Choice Requires="x15">
      <x15ac:absPath xmlns:x15ac="http://schemas.microsoft.com/office/spreadsheetml/2010/11/ac" url="https://houtx.sharepoint.com/sites/fin/shared/AdministrativeOfficeofCityCouncil/Shared Documents/City Council FY2026/FY26 CDSF/"/>
    </mc:Choice>
  </mc:AlternateContent>
  <xr:revisionPtr revIDLastSave="775" documentId="13_ncr:1_{D58E4539-E192-4C09-B029-18CD5609E1BC}" xr6:coauthVersionLast="47" xr6:coauthVersionMax="47" xr10:uidLastSave="{C42FE841-E875-4E53-B147-2DDE4708C739}"/>
  <bookViews>
    <workbookView xWindow="-120" yWindow="-120" windowWidth="29040" windowHeight="17520" tabRatio="572" xr2:uid="{00000000-000D-0000-FFFF-FFFF00000000}"/>
  </bookViews>
  <sheets>
    <sheet name="CDSF Dashboard" sheetId="10" r:id="rId1"/>
    <sheet name="Detail1" sheetId="17" state="hidden" r:id="rId2"/>
    <sheet name="Totals by District" sheetId="15" r:id="rId3"/>
    <sheet name="Totals by Department" sheetId="16" r:id="rId4"/>
  </sheets>
  <definedNames>
    <definedName name="_xlnm.Print_Area" localSheetId="0">'CDSF Dashboard'!$A$1:$G$335</definedName>
    <definedName name="_xlnm.Print_Titles" localSheetId="0">'CDSF Dashboard'!$1:$1</definedName>
  </definedNames>
  <calcPr calcId="191028"/>
  <pivotCaches>
    <pivotCache cacheId="6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3" i="10" l="1"/>
  <c r="H3" i="10"/>
  <c r="H2" i="10"/>
  <c r="F327" i="10" l="1"/>
  <c r="B26" i="15"/>
  <c r="F328" i="10" l="1"/>
  <c r="G323" i="10"/>
</calcChain>
</file>

<file path=xl/sharedStrings.xml><?xml version="1.0" encoding="utf-8"?>
<sst xmlns="http://schemas.openxmlformats.org/spreadsheetml/2006/main" count="1992" uniqueCount="816">
  <si>
    <t>Project Name</t>
  </si>
  <si>
    <t>District</t>
  </si>
  <si>
    <t>Title</t>
  </si>
  <si>
    <t>Department</t>
  </si>
  <si>
    <t>Funds</t>
  </si>
  <si>
    <t>Max Spend</t>
  </si>
  <si>
    <t>YTD Expenses</t>
  </si>
  <si>
    <t>METRO</t>
  </si>
  <si>
    <t>A-1-26</t>
  </si>
  <si>
    <t>A</t>
  </si>
  <si>
    <t xml:space="preserve">HPD North Division Overtime (nights and weekends) </t>
  </si>
  <si>
    <t>HPD</t>
  </si>
  <si>
    <t>Operating</t>
  </si>
  <si>
    <t>A-2-26</t>
  </si>
  <si>
    <t xml:space="preserve">HPD Northwest Division Overtime (nights and weekends) </t>
  </si>
  <si>
    <t>A-3-26</t>
  </si>
  <si>
    <t xml:space="preserve">HOT Team </t>
  </si>
  <si>
    <t>SWD</t>
  </si>
  <si>
    <t>A-4-26</t>
  </si>
  <si>
    <t>Ovetime - Animal Cruelty Team</t>
  </si>
  <si>
    <t>A-5-26</t>
  </si>
  <si>
    <t>After-hours club task force overtime funding</t>
  </si>
  <si>
    <t>A-6-26</t>
  </si>
  <si>
    <t xml:space="preserve">AL2 self-loader unit for Parks to collect tree debris. Partnership with District E, A, D, and H </t>
  </si>
  <si>
    <t>HPARD</t>
  </si>
  <si>
    <t>A-7-26</t>
  </si>
  <si>
    <t>By Nob Hill Park, 10300 Timberoak Dr. new sidewalk construction ($116,238.66)</t>
  </si>
  <si>
    <t>HPW</t>
  </si>
  <si>
    <t>Capital</t>
  </si>
  <si>
    <t>A-8-26</t>
  </si>
  <si>
    <t>10243 Emnora - abatement</t>
  </si>
  <si>
    <t>A-9-26</t>
  </si>
  <si>
    <t>DRT</t>
  </si>
  <si>
    <t>A-10-26</t>
  </si>
  <si>
    <t>Memorial Assistance Ministries</t>
  </si>
  <si>
    <t>DON</t>
  </si>
  <si>
    <t>A-11-26</t>
  </si>
  <si>
    <t>9618 Long Branch - panel replacement ($34,795.61)</t>
  </si>
  <si>
    <t>A-12-26</t>
  </si>
  <si>
    <t>Midwest Division - Overtime funding for nights and weekends</t>
  </si>
  <si>
    <t>A-13-26</t>
  </si>
  <si>
    <t>Renewal fee for 75 flock cameras</t>
  </si>
  <si>
    <t>B-1-26</t>
  </si>
  <si>
    <t>B</t>
  </si>
  <si>
    <t>The Health Department will use the funds to partner with organizations in District B to promote various health initiatives (B-1-25)</t>
  </si>
  <si>
    <t>HHD</t>
  </si>
  <si>
    <t>B-2-26</t>
  </si>
  <si>
    <t>To fund minor home repairs throughout the district for senior citizens (B-4-25)</t>
  </si>
  <si>
    <t>B-3-26</t>
  </si>
  <si>
    <t>Small repairs ($5,000 or less) of homes of seniors and disabled constituents (B-6-25)</t>
  </si>
  <si>
    <t>B-4-26</t>
  </si>
  <si>
    <t>Pay for inspector(s) to spend more time in District B (B-8-25)</t>
  </si>
  <si>
    <t>B-5-26</t>
  </si>
  <si>
    <t>Develop a master plan for District B (B-10-25)</t>
  </si>
  <si>
    <t>GSD</t>
  </si>
  <si>
    <t>B-6-26</t>
  </si>
  <si>
    <t>LPR/Flock cameras (B-13-25)</t>
  </si>
  <si>
    <t>B-7-26</t>
  </si>
  <si>
    <t>Training for Credible Messenger Program (B-14-25)</t>
  </si>
  <si>
    <t>B-8-26</t>
  </si>
  <si>
    <t>West Street Recovery (B-15-25)</t>
  </si>
  <si>
    <t>B-9-26</t>
  </si>
  <si>
    <t>Quiet Zone - Little York and Wayside (B-24-25)</t>
  </si>
  <si>
    <t>B-10-26</t>
  </si>
  <si>
    <t>Houston ToolBank</t>
  </si>
  <si>
    <t>MYR</t>
  </si>
  <si>
    <t>B-11-26</t>
  </si>
  <si>
    <t>Super Neighborhood Donation (B-28-25)</t>
  </si>
  <si>
    <t>B-12-26</t>
  </si>
  <si>
    <t>Bordersville Park - Replacement of shade net and installation (B-29-25)</t>
  </si>
  <si>
    <t>B-13-26</t>
  </si>
  <si>
    <t>CASE for Kids(B-32-25)</t>
  </si>
  <si>
    <t>B-14-26</t>
  </si>
  <si>
    <t>Portable restrooms - Rosewood and Lakewood Parks</t>
  </si>
  <si>
    <t>B-15-26</t>
  </si>
  <si>
    <t>Collective Action for Youth (B-38-25)</t>
  </si>
  <si>
    <t>B-16-26</t>
  </si>
  <si>
    <t>HOT Team (B-2-25)</t>
  </si>
  <si>
    <t>B-17-26</t>
  </si>
  <si>
    <t>Divine Linked, Inc. will keep East Houston's right of ways clean with 6-month bid</t>
  </si>
  <si>
    <t>B-18-26</t>
  </si>
  <si>
    <t>District B needs a company to support our efforts to eradicate illegal dumping by picking up site that are too big for our hot teams. The company will provide grapple trucks to pick up large items. The procurement office has put this project out for bid</t>
  </si>
  <si>
    <t>B-19-26</t>
  </si>
  <si>
    <t>Black United Fund of Texas to train District B residents in NCCER-certified photovoltaic solar installation</t>
  </si>
  <si>
    <t>B-20-26</t>
  </si>
  <si>
    <t>Our Afrikan Family - these funds will help them host at least one annual parent/family workshop, provide navigation support for families to access resources and counseling, and host youth recreational activities and recruitment sessions for ages 5–17</t>
  </si>
  <si>
    <t>B-21-26</t>
  </si>
  <si>
    <t>$20,000 grant to support Destined for Empowerment's mission of connecting people to good paying jobs. They are a partner in the BeSuccessful campaign and for three years have employed navigators to not only connect people to jobs but other resources</t>
  </si>
  <si>
    <t>B-22-26</t>
  </si>
  <si>
    <t>$20,000 grant to Acres Homes Barber College support their mission of connecting people to good paying jobs. Acres Homes Barber College is a partner in the BeSuccessful campaign</t>
  </si>
  <si>
    <t>B-23-26</t>
  </si>
  <si>
    <t>Council Member Jackson wants to award small grants to community groups to help carry out their missions. The projects include community beautification, after-school programs, food distributions and disaster preparation. Council Member Jackson received more than 50 applicants and selected these projects as beneficial to the residents of District B. She rejected applications if there was a possibility of profit or if the project wasn't of benefit to the public at large</t>
  </si>
  <si>
    <t>C-1-26</t>
  </si>
  <si>
    <t>C</t>
  </si>
  <si>
    <t>Urban Harvest and public community garden at HISD's Gregory Lincoln Education Center (C-12-25)</t>
  </si>
  <si>
    <t>C-2-26</t>
  </si>
  <si>
    <t>Public Charging in District C in partnership with the Downtown District (C-2-25)</t>
  </si>
  <si>
    <t>C-3-26</t>
  </si>
  <si>
    <t xml:space="preserve">Mini-murals in District C neighborhoods </t>
  </si>
  <si>
    <t>C-4-26</t>
  </si>
  <si>
    <t>Ditch maintenance/regrading projects in locations in District C (C-15-25)</t>
  </si>
  <si>
    <t>C-5-26</t>
  </si>
  <si>
    <t>Graham Park Pickleball Court Resurfacing (C-16-25)</t>
  </si>
  <si>
    <t>C-6-26</t>
  </si>
  <si>
    <t>Cherryhurst Park (C-26-25)</t>
  </si>
  <si>
    <t>C-7-26</t>
  </si>
  <si>
    <t>Jaycee Park (C-26-25)</t>
  </si>
  <si>
    <t>C-8-26</t>
  </si>
  <si>
    <t>2025 Families with Pride Festival (C-29-25)</t>
  </si>
  <si>
    <t>C-9-26</t>
  </si>
  <si>
    <t>LULAC Council 60 Clubhouse (C-33-25)</t>
  </si>
  <si>
    <t>PD</t>
  </si>
  <si>
    <t>C-10-26</t>
  </si>
  <si>
    <t>African American History Research Center at Gregory School (C-34-25)</t>
  </si>
  <si>
    <t>C-11-26</t>
  </si>
  <si>
    <t>Love Park Summer Enrichment Program</t>
  </si>
  <si>
    <t>HPL</t>
  </si>
  <si>
    <t>C-12-26</t>
  </si>
  <si>
    <t>Memorial Park Conservancy - partnership for a permanent marker in honor of the Camp Logan 24th Infantry (C-6-25)</t>
  </si>
  <si>
    <t>C-13-26</t>
  </si>
  <si>
    <t>Installation of bike racks (rollover C-37-25)</t>
  </si>
  <si>
    <t>C-14-26</t>
  </si>
  <si>
    <t>Houston Area Women Center (C-38-25)</t>
  </si>
  <si>
    <t>TBD</t>
  </si>
  <si>
    <t>C-15-26</t>
  </si>
  <si>
    <t>Annual District C Rain Barrel Sale in partnership with District C (C-11-25)</t>
  </si>
  <si>
    <t>C-16-26</t>
  </si>
  <si>
    <t>Houston Tool Bank Program</t>
  </si>
  <si>
    <t>C-17-26</t>
  </si>
  <si>
    <t>Spark Parks - Stevens Elementary</t>
  </si>
  <si>
    <t>C-18-26</t>
  </si>
  <si>
    <t>Garden Oaks Civic Club Matching Grant</t>
  </si>
  <si>
    <t>C-19-26</t>
  </si>
  <si>
    <t>SPARK Parks - Sinclair Elementary</t>
  </si>
  <si>
    <t>C-20-26</t>
  </si>
  <si>
    <t>Metropolitan (West Gray) Multi-Service Center</t>
  </si>
  <si>
    <t>C-21-26</t>
  </si>
  <si>
    <t>Air monitor subscription for sites in District C</t>
  </si>
  <si>
    <t>C-22-26</t>
  </si>
  <si>
    <t>Renwick Trail Precinct 4 Partnership CM Kamin with input from HPW submitted an application for Harris County Precinct 4's Call for Partnership Projects. The application proposed a feasibility study for mobility improvements and other measures for a Renwick Trail. Precinct 4 will match the remaining costs. Rollover from C-28-25</t>
  </si>
  <si>
    <t>C-23-26</t>
  </si>
  <si>
    <t>Lawrence Park - Let's Play Houston</t>
  </si>
  <si>
    <t>C-24-26</t>
  </si>
  <si>
    <t>American Legion Park - Let's Play Houston</t>
  </si>
  <si>
    <t>C-25-26</t>
  </si>
  <si>
    <t>Central Division Overtime</t>
  </si>
  <si>
    <t>C-26-26</t>
  </si>
  <si>
    <t>Southwest Division Overtime</t>
  </si>
  <si>
    <t>C-27-26</t>
  </si>
  <si>
    <t>Interfaith Ministries Animeals program</t>
  </si>
  <si>
    <t>ARA</t>
  </si>
  <si>
    <t>C-28-25</t>
  </si>
  <si>
    <t>BARC Rescue Rally</t>
  </si>
  <si>
    <t>C-29-25</t>
  </si>
  <si>
    <t>Interfaith Ministries' Meals on Wheels</t>
  </si>
  <si>
    <t>C-30-25</t>
  </si>
  <si>
    <t xml:space="preserve">Purchase of public safety drones </t>
  </si>
  <si>
    <t xml:space="preserve">HFD </t>
  </si>
  <si>
    <t>C-31-26</t>
  </si>
  <si>
    <t>CASE for Kids</t>
  </si>
  <si>
    <t>D-1-26</t>
  </si>
  <si>
    <t>D</t>
  </si>
  <si>
    <t xml:space="preserve">(D-47-24) Frazier Elementary SPARK Park </t>
  </si>
  <si>
    <t>D-2-26</t>
  </si>
  <si>
    <t>Various initiatives under DON</t>
  </si>
  <si>
    <t>D-3-26</t>
  </si>
  <si>
    <t>Anti-Gang initiative</t>
  </si>
  <si>
    <t>D-4-26</t>
  </si>
  <si>
    <t>HPL Enhancement</t>
  </si>
  <si>
    <t>D-5-26</t>
  </si>
  <si>
    <t>HOT Team (D-5-25)</t>
  </si>
  <si>
    <t>D-6-26</t>
  </si>
  <si>
    <t>E-1-26</t>
  </si>
  <si>
    <t>E</t>
  </si>
  <si>
    <t>Security for Monthly Electronic Recycling at Ellington Recycling Center - HPD Clear Lake</t>
  </si>
  <si>
    <t>E-2-26</t>
  </si>
  <si>
    <t>Provide security for the monthly electronic recycling event at Kingwood Metro Park and Ride - HPD Kingwood</t>
  </si>
  <si>
    <t>E-3-26</t>
  </si>
  <si>
    <t>Right of Way Mowing in District E</t>
  </si>
  <si>
    <t>E-4-26</t>
  </si>
  <si>
    <t>HPD-Lake Patrol OT</t>
  </si>
  <si>
    <t>E-5-26</t>
  </si>
  <si>
    <t xml:space="preserve">Kingwood METRO Park &amp; Ride - monthly electronic recycling events </t>
  </si>
  <si>
    <t>E-6-26</t>
  </si>
  <si>
    <t>Ellington Recycling Center - Clear Lake monthly electronic recycling event</t>
  </si>
  <si>
    <t>E-7-26</t>
  </si>
  <si>
    <t>HTV Services for Town Hall - Kingwood, community center</t>
  </si>
  <si>
    <t>HTV</t>
  </si>
  <si>
    <t>E-8-26</t>
  </si>
  <si>
    <t>HTV Services for Town Hall - One Movement Bible Church</t>
  </si>
  <si>
    <t>E-9-26</t>
  </si>
  <si>
    <t>HTV Services for Town Hall - Bay Area Houston Economic Partnership. 1150 Gemini St, Houston, TX 77058</t>
  </si>
  <si>
    <t>E-10-26</t>
  </si>
  <si>
    <t>DON Neighborhood Grant Matching Program</t>
  </si>
  <si>
    <t>E-11-26</t>
  </si>
  <si>
    <t>Overtime for Kingwood Esplanades Cleanup</t>
  </si>
  <si>
    <t>E-12-26</t>
  </si>
  <si>
    <t>Annual costs associated with the placement of FLOCK Safety Cameras</t>
  </si>
  <si>
    <t>E-13-26</t>
  </si>
  <si>
    <t>East and westbound lanes of Kingwood Drive from Willow Terrace to Timbershade - panel replacement and curb repair ($139,435)</t>
  </si>
  <si>
    <t>E-14-26</t>
  </si>
  <si>
    <t>Kingwood Community Center - Audio Visual Equipment Upgrades</t>
  </si>
  <si>
    <t>E-15-26</t>
  </si>
  <si>
    <t>HPD Lake Patrol - rope equipment</t>
  </si>
  <si>
    <t>E-16-26</t>
  </si>
  <si>
    <t>Plum Valley Drive - Creating a crosswalk across Plum Valley Drive ($10,000)</t>
  </si>
  <si>
    <t>E-17-26</t>
  </si>
  <si>
    <t>Magnolia Point Drive - NTMP ($55,620)</t>
  </si>
  <si>
    <t>E-18-26</t>
  </si>
  <si>
    <t>W Lake Houston Loop from Lake Arlington Rd to Edge Lake Blvd - sidewalk installation ($38,049)</t>
  </si>
  <si>
    <t>E-19-26</t>
  </si>
  <si>
    <t>Oak Meadows, Meadowcreek, Winkler Drive area in District E - HPD Eastside</t>
  </si>
  <si>
    <t>E-20-26</t>
  </si>
  <si>
    <t>Funding overtime initiatives; apartments and businesses Patrol/DRT/Community Events/Priority Investigative Units</t>
  </si>
  <si>
    <t>E-21-26</t>
  </si>
  <si>
    <t>Bay Area Houston Economic Partnership</t>
  </si>
  <si>
    <t>MOED</t>
  </si>
  <si>
    <t>E-22-26</t>
  </si>
  <si>
    <t>HPD Kingwood - purchase of three (3) ProLaser 4 bundles</t>
  </si>
  <si>
    <t>E-23-26</t>
  </si>
  <si>
    <t>HPD Clear Lake - purchase of three (3) ProLaser 4 bundles</t>
  </si>
  <si>
    <t>E-24-26</t>
  </si>
  <si>
    <t>HPD-Kingwood - Funding for overtime initiatives; apartments and businesses Patrol/DRT/Community Events/Priority Investigative Units</t>
  </si>
  <si>
    <t>E-25-26</t>
  </si>
  <si>
    <t>HPD-Clear Lake - Funding for overtime initiatives; apartments and businesses Patrol/DRT/Community Events/Priority Investigative Units</t>
  </si>
  <si>
    <t>E-26-26</t>
  </si>
  <si>
    <t>E-27-26</t>
  </si>
  <si>
    <t>Bay Area Drive from Brook Forest to Krueger Way - panel replacements, curb repairs, and restriping ($94,100)</t>
  </si>
  <si>
    <t>F-1-26</t>
  </si>
  <si>
    <t>F</t>
  </si>
  <si>
    <t>13350 Ashford Point-4025 Eldridge - New Sidewalk ($145,000)</t>
  </si>
  <si>
    <t>F-2-26</t>
  </si>
  <si>
    <t>Braewood Estates - 7416-24 NTMP ($34,860)</t>
  </si>
  <si>
    <t>F-3-26</t>
  </si>
  <si>
    <t>7919 Westhimer Rd between Hullsmith Dr - HPW issue ID 01281F ($35,383.10)</t>
  </si>
  <si>
    <t>F-4-26</t>
  </si>
  <si>
    <t xml:space="preserve">Houston Tool Bank </t>
  </si>
  <si>
    <t>F-5-26</t>
  </si>
  <si>
    <t>Trompilla Ln to Milfoil Ln - Braewood Estates Sidewalks ($43,875)</t>
  </si>
  <si>
    <t>F-6-26</t>
  </si>
  <si>
    <t>District F HOT Team</t>
  </si>
  <si>
    <t>F-7-26</t>
  </si>
  <si>
    <t xml:space="preserve">Annual cost of 55 LPRs </t>
  </si>
  <si>
    <t>F-8-26</t>
  </si>
  <si>
    <t>F-9-26</t>
  </si>
  <si>
    <t>Braewood Glen Sidewalk removal/replacement ($90,000)</t>
  </si>
  <si>
    <t>F-10-26</t>
  </si>
  <si>
    <t>Ashton Park Drive Panel Replacement ($110,000)</t>
  </si>
  <si>
    <t>F-11-26</t>
  </si>
  <si>
    <t>Ashford Knoll Drive Panel Replacement ($40,000)</t>
  </si>
  <si>
    <t>F-12-26</t>
  </si>
  <si>
    <t>F-13-26</t>
  </si>
  <si>
    <t>Backpacks + supplies giveaway</t>
  </si>
  <si>
    <t>F-14-26</t>
  </si>
  <si>
    <t xml:space="preserve">Utility/Electrical Box Mini Mural project with 2 locations in District F </t>
  </si>
  <si>
    <t>MOCA</t>
  </si>
  <si>
    <t>F-15-26</t>
  </si>
  <si>
    <t>Good Neighbor Program - Career &amp; Recovery Resources</t>
  </si>
  <si>
    <t>F-16-26</t>
  </si>
  <si>
    <t xml:space="preserve">District F Air Quality Monitoring Initiative </t>
  </si>
  <si>
    <t>F-17-26</t>
  </si>
  <si>
    <t>F-18-26</t>
  </si>
  <si>
    <t>Remove/Replace Sidewalk: North sidewalk of Pagewood Lane between Gessner and Woodchase, from 9800 to 9850</t>
  </si>
  <si>
    <t>F-19-26</t>
  </si>
  <si>
    <t>Panel Replacement: Bandlon (Briar Terrace-Grandvale) and Briar Glade (Wilcrest-Briar Glade Curve)</t>
  </si>
  <si>
    <t>F-20-26</t>
  </si>
  <si>
    <t>F-23-25 Huntington Village NTMP ($63,900) to increase the amount by $4,575.00 bringing the project total estimate to $68,475.00</t>
  </si>
  <si>
    <t>G-1-26</t>
  </si>
  <si>
    <t>G</t>
  </si>
  <si>
    <t xml:space="preserve">Houston Community Toolbank District G Emergency Supply Coordination Fee </t>
  </si>
  <si>
    <t>G-2-26</t>
  </si>
  <si>
    <t>Electronic Recycling event in coordination with the Energy Corridor and the Houston Clean City Commission - Terry Hershey Park parking lot</t>
  </si>
  <si>
    <t>G-3-26</t>
  </si>
  <si>
    <t xml:space="preserve">12344 Briar Forest - Crosswalk Safety Improvements </t>
  </si>
  <si>
    <t>G-4-26</t>
  </si>
  <si>
    <t>Midwest Patrol - Purchase of two battery-powered radar signs for use within District G</t>
  </si>
  <si>
    <t xml:space="preserve">HPD </t>
  </si>
  <si>
    <t>G-5-26</t>
  </si>
  <si>
    <t>Along the south side of Memorial Drive (from Wycliffe to Wilchester) - New Sidewalk Installation ($90,000)</t>
  </si>
  <si>
    <t>G-6-26</t>
  </si>
  <si>
    <t>HPD Central Patrol - West Loop Safety Initiative</t>
  </si>
  <si>
    <t>G-7-26</t>
  </si>
  <si>
    <t>FY 2026 allocation for Flock ALPR cameras within the boundaries of District G</t>
  </si>
  <si>
    <t>G-8-26</t>
  </si>
  <si>
    <t>West Bough Lane (from Memorial to about 671 W. Bough) - New Sidewalk ($55,000)</t>
  </si>
  <si>
    <t>G-9-26</t>
  </si>
  <si>
    <t>HPD After-Hours Clubs Task Force - within District G</t>
  </si>
  <si>
    <t>G-10-26</t>
  </si>
  <si>
    <t>HPD Central Patrol - Seven Patrol Bikes and Accessories</t>
  </si>
  <si>
    <t>G-11-26</t>
  </si>
  <si>
    <t xml:space="preserve">HPD Central and Midwest Patrols - West Loop Safety Initiative </t>
  </si>
  <si>
    <t>G-12-26</t>
  </si>
  <si>
    <t>HPD Midwest Patrol - Supplies for HPD Midwest Explorers Program (G-6-25)</t>
  </si>
  <si>
    <t>G-13-26</t>
  </si>
  <si>
    <t>Taylorcrest and Brittmoore Intersection - Safety improvements near school ($800)</t>
  </si>
  <si>
    <t>G-14-26</t>
  </si>
  <si>
    <t>SPARK Park - Wilchester Elementary (13618 St. Mary's Lane)</t>
  </si>
  <si>
    <t>G-15-26</t>
  </si>
  <si>
    <t>HPD Westside Patrol - DRT (pens and refrigerator magnets to distribute at community events)</t>
  </si>
  <si>
    <t>G-16-26</t>
  </si>
  <si>
    <t>Memorial and Dairy Ashford - IssueID02431G: Install rip-rap on Memorial medians ($12,000)</t>
  </si>
  <si>
    <t>G-17-26</t>
  </si>
  <si>
    <t>Memorial Drive and Dairy Ashford - IssueID02431G: Install rip-rap on Memorial medians ($3,000)</t>
  </si>
  <si>
    <t>G-18-26</t>
  </si>
  <si>
    <t>Overtime funding for patrol, traffic enforcement, crime suppression team (CST), and differential response team (DRT) - Midwest Division</t>
  </si>
  <si>
    <t>G-19-26</t>
  </si>
  <si>
    <t>HPD Central Patrol - 2 LIDAR units</t>
  </si>
  <si>
    <t>G-20-26</t>
  </si>
  <si>
    <t>HOT Team G-31-25</t>
  </si>
  <si>
    <t>G-21-26</t>
  </si>
  <si>
    <t>HPD Westside - Purchase of 6 AFIS Units</t>
  </si>
  <si>
    <t>G-22-26</t>
  </si>
  <si>
    <t>Intersection of E Broad Oaks and Briar drive - replace sidewalk ($2,000)</t>
  </si>
  <si>
    <t>G-23-26</t>
  </si>
  <si>
    <t>HPD Westside Division - Safe Exchange signage for HPD Westside Division</t>
  </si>
  <si>
    <t>G-24-26</t>
  </si>
  <si>
    <t>Mounted Patrol - patrols around busy shopping centers during the holiday season</t>
  </si>
  <si>
    <t>G-25-26</t>
  </si>
  <si>
    <t>Near 12127 Cedar Pass - sidewalk replace, curb replace, and ramp installation ($21,865.65)</t>
  </si>
  <si>
    <t>G-26-26</t>
  </si>
  <si>
    <t>4401 San Felipe - Panel Replacement ($19,606.87)</t>
  </si>
  <si>
    <t>G-27-26</t>
  </si>
  <si>
    <t>The Westside District G Crime Initiative will reduce Part I Crime in the Westside area of City Council District G through a collaborative effort between our Crime Suppression Teams (CSTs), Criminal Investigative Unit (CIU), Differential Response Team (DRT), Patrol, and Crime Analysis</t>
  </si>
  <si>
    <t>G-28-26</t>
  </si>
  <si>
    <t>HPD Central Patrol - Overtime for Traffic Enforcement</t>
  </si>
  <si>
    <t>G-29-26</t>
  </si>
  <si>
    <t>HPD Midwest Patrol - Purchase 5 AFIS units for HPD Midwest Patrol</t>
  </si>
  <si>
    <t>G-30-26</t>
  </si>
  <si>
    <t>HPD Midwest Division - Overtime funding for patrol, traffic enforcement, crime suppression team (CST), and differential response team (DRT) usage by Midwest Division within the boundaries of District G</t>
  </si>
  <si>
    <t>G-31-26</t>
  </si>
  <si>
    <t>Kirkwood (Taylorcrest to Driveway) - Sidewalk Replace ($19,459.57)</t>
  </si>
  <si>
    <t>G-32-26</t>
  </si>
  <si>
    <t>Sound amplification equipment</t>
  </si>
  <si>
    <t>H-1-26</t>
  </si>
  <si>
    <t>H</t>
  </si>
  <si>
    <t>LGBTQ+ Economic Empowerment Coordinator</t>
  </si>
  <si>
    <t>OBO</t>
  </si>
  <si>
    <t>H-2-26</t>
  </si>
  <si>
    <t>Back-to-School Backpack Giveaway</t>
  </si>
  <si>
    <t>H-3-26</t>
  </si>
  <si>
    <t>Henderson Park portacans</t>
  </si>
  <si>
    <t>H-4-26</t>
  </si>
  <si>
    <t>Community Centers across District H - monthly costs associated with internet connection</t>
  </si>
  <si>
    <t>HITS</t>
  </si>
  <si>
    <t>H-5-26</t>
  </si>
  <si>
    <t>Monthly service fees for dumpsters managed by the Greater Northside Management District and the East End Management District</t>
  </si>
  <si>
    <t>H-6-26</t>
  </si>
  <si>
    <t>Mounted patrol horse</t>
  </si>
  <si>
    <t>H-7-26</t>
  </si>
  <si>
    <t>HPD South Central Overtime - continuation of Project #H-10-25</t>
  </si>
  <si>
    <t>H-8-26</t>
  </si>
  <si>
    <t>HPD Downtown Overtime - continuation of Project #H-11-25</t>
  </si>
  <si>
    <t>H-9-26</t>
  </si>
  <si>
    <t>HPD North Belt Overtime - continuation of Project #H-12-25</t>
  </si>
  <si>
    <t>H-10-26</t>
  </si>
  <si>
    <t>HPD Northeast Overtime - continuation of Project #H-13-25</t>
  </si>
  <si>
    <t>H-11-26</t>
  </si>
  <si>
    <t>FLOCK Cameras - continuation of Project #H-14-25</t>
  </si>
  <si>
    <t>H-12-26</t>
  </si>
  <si>
    <t>Clarity Data License Renewal PM2.5 &amp; NO2 Data License Renewal - continuation of Project #H-15-25</t>
  </si>
  <si>
    <t>H-13-26</t>
  </si>
  <si>
    <t>Solid Waste HOT Team</t>
  </si>
  <si>
    <t>H-14-26</t>
  </si>
  <si>
    <t>Shepard Park Plaza- Beautification</t>
  </si>
  <si>
    <t>H-15-26</t>
  </si>
  <si>
    <t>Garden Oaks- Beautification</t>
  </si>
  <si>
    <t>H-16-25</t>
  </si>
  <si>
    <t>Red Cross First AID and CPR training for constituents</t>
  </si>
  <si>
    <t>H-17-26</t>
  </si>
  <si>
    <t>Repair the Woodland Heights monument sign in partnership with Greater Northside Management District and TIRZ 5 ($10K)</t>
  </si>
  <si>
    <t>H-18-26</t>
  </si>
  <si>
    <t>Costs associated with upkeep and maintenance of Moody Park through the Friends of Moody Park 501(c)(3) group that supports the park</t>
  </si>
  <si>
    <t>H-19-26</t>
  </si>
  <si>
    <t>HPD bike overtime program during lunch hours (10am to 3pm) for visibility and deterrence.</t>
  </si>
  <si>
    <t>H-20-26</t>
  </si>
  <si>
    <t>SPARK Park - McReynolds Middle School</t>
  </si>
  <si>
    <t>H-21-26</t>
  </si>
  <si>
    <t>Re-SPARK - Lyons Elementary School</t>
  </si>
  <si>
    <t>H-22-26</t>
  </si>
  <si>
    <t>Language Access Coordinator</t>
  </si>
  <si>
    <t>H-23-26</t>
  </si>
  <si>
    <t>Repair the Woodland Heights monument sign in partnership with Greater Northside Management District and TIRZ 5</t>
  </si>
  <si>
    <t>H-24-26</t>
  </si>
  <si>
    <t>HPD overtime for the after-hours task force. This is being spearheaded by Council Member Peck</t>
  </si>
  <si>
    <t>H-25-26</t>
  </si>
  <si>
    <t>Along Spotts Park in District H - Sidewalk on Willia Street to Spotts Park ($53,140.90)</t>
  </si>
  <si>
    <t>H-26-26</t>
  </si>
  <si>
    <t>Tree debris truck for the Forestry Division with the Houston Parks Department</t>
  </si>
  <si>
    <t>H-27-26</t>
  </si>
  <si>
    <t>For police overtime</t>
  </si>
  <si>
    <t>H-28-26</t>
  </si>
  <si>
    <t>HPD North Command Overtime funds for District H Patrol</t>
  </si>
  <si>
    <t>H-29-26</t>
  </si>
  <si>
    <t>Barrio Dogs</t>
  </si>
  <si>
    <t>H-30-26</t>
  </si>
  <si>
    <t>Good Neighbor Program</t>
  </si>
  <si>
    <t>H-31-26</t>
  </si>
  <si>
    <t xml:space="preserve">2nd Ward Hike and Bike Trail police presence initiative - HPD South Central Division Command </t>
  </si>
  <si>
    <t>H-32-26</t>
  </si>
  <si>
    <t>Shady Lane weight room equipment</t>
  </si>
  <si>
    <t>H-33-26</t>
  </si>
  <si>
    <t>Overtime funding for security for Moody Park Centennial in partnership with Friends of Moody Park</t>
  </si>
  <si>
    <t>H-34-26</t>
  </si>
  <si>
    <t>Night/Weekend Code Enforcement Inspector Overtime. "Quick update on CDSF funding for night/weekend code enforcement activities. Was informed that it could possibly be done on the CDSF-Operations/Maintenance side. The request can be submitted on Vernita’s portal for CDSF-Operations/Maintenance. Believe some district council offices take this route for HPD overtime activities and was informed that it would take the similar route</t>
  </si>
  <si>
    <t>H-35-26</t>
  </si>
  <si>
    <t>The cost of 300 15-gallon trees for a neighborhood resilience and tree planting event in District H</t>
  </si>
  <si>
    <t>H-36-26</t>
  </si>
  <si>
    <t>Barrio Dogs, in partnership with East End Kitties, launched a Fixing the Future Campaign to implement a Trap-Neuter-Return (TNR) program to address the overpopulation of feral cats. Program Overview Goal: To humanely manage the feral cat population spaying/neutering and returning them to their original habitats. Services: Spay/neuter surgeries, rabies vaccinations, and administrative costs. Partners: Barrio Dogs, East End Kitties, and Houston Spay &amp; Neuter</t>
  </si>
  <si>
    <t>H-37-26</t>
  </si>
  <si>
    <t xml:space="preserve">CASE for Kids Afterschool Program </t>
  </si>
  <si>
    <t>H-38-26</t>
  </si>
  <si>
    <t>As the main project progresses, we have identified the need to relamp the existing poles with LED fixtures and rewire them, as the current lighting system is nonfunctional. This work falls outside the current project’s scope and budget, and therefore, we are seeking to identify additional funding to complete it. The proposed work includes: • Converting the existing pole lights to energy-efficient LED lamps and replacing the wiring. • Installing new lighting under the pavilion to enhance visibility and safety. The estimated project duration is approximately one week</t>
  </si>
  <si>
    <t>I-1-26</t>
  </si>
  <si>
    <t>I</t>
  </si>
  <si>
    <t>L.I.F.E - Houston's infant formula Food for Babies program</t>
  </si>
  <si>
    <t>I-2-26</t>
  </si>
  <si>
    <t>Glenbrook Valley NTMP ($55,620)</t>
  </si>
  <si>
    <t>I-3-26</t>
  </si>
  <si>
    <t xml:space="preserve">2nd Annual Buffalo Bayou Mural Festival </t>
  </si>
  <si>
    <t>I-4-26</t>
  </si>
  <si>
    <t xml:space="preserve">Health and wellness programming at Mason Park </t>
  </si>
  <si>
    <t>I-5-26</t>
  </si>
  <si>
    <t>Houston Tool Bank</t>
  </si>
  <si>
    <t>OEM</t>
  </si>
  <si>
    <t>I-6-26</t>
  </si>
  <si>
    <t>Backpack Giveaway</t>
  </si>
  <si>
    <t>I-7-26</t>
  </si>
  <si>
    <t>Stoney Dell Court Cul-de-Sac ($275,000)</t>
  </si>
  <si>
    <t>I-8-26</t>
  </si>
  <si>
    <t xml:space="preserve">Mason Park Conservancy - Mason Park in Motion </t>
  </si>
  <si>
    <t>I-9-26</t>
  </si>
  <si>
    <t xml:space="preserve">Barrio Dogs Fall Fix It </t>
  </si>
  <si>
    <t>I-10-26</t>
  </si>
  <si>
    <t xml:space="preserve">Community Support - anti- gang and community cleanups </t>
  </si>
  <si>
    <t>I-11-26</t>
  </si>
  <si>
    <t xml:space="preserve">Maintenance of sports field at Mason Park </t>
  </si>
  <si>
    <t>I-12-26</t>
  </si>
  <si>
    <t xml:space="preserve">Sanding of Fields at Gragg </t>
  </si>
  <si>
    <t>I-13-26</t>
  </si>
  <si>
    <t xml:space="preserve">HPD Overtime along Harrisburg Corridor </t>
  </si>
  <si>
    <t>I-14-26</t>
  </si>
  <si>
    <t>Per request of Chief Wilson, our office is contributing funds towards the HPL TECHLink program. This program provides a wide array of technical programs, services and equipment for the community to use, be exposed to and benefit from</t>
  </si>
  <si>
    <t>I-15-26</t>
  </si>
  <si>
    <t xml:space="preserve">Flock Camera Maintenance </t>
  </si>
  <si>
    <t>J-1-26</t>
  </si>
  <si>
    <t>J</t>
  </si>
  <si>
    <t>Rollover: J-1-25 District J Patrol Overtime - S. Gessner Station</t>
  </si>
  <si>
    <t>J-2-26</t>
  </si>
  <si>
    <t>Rollover: J-2-25 District J Patrol - Midwest Station</t>
  </si>
  <si>
    <t>J-3-26</t>
  </si>
  <si>
    <t>Rollover: J-3-25 District J Patrol - Westside Station</t>
  </si>
  <si>
    <t>J-4-26</t>
  </si>
  <si>
    <t>Rollover: J-4-25 District J Patrol - Southwest Station</t>
  </si>
  <si>
    <t>J-5-26</t>
  </si>
  <si>
    <t>Rollover: J-6-25 Originally it was for pickleball courts, but the need is now for fencing around the pickleball courts at Sharpstown and Bonham Parks</t>
  </si>
  <si>
    <t>J-6-26</t>
  </si>
  <si>
    <t>Domestic violence victim services and prevention</t>
  </si>
  <si>
    <t>J-7-26</t>
  </si>
  <si>
    <t>There is a historical plat of land that encompasses a church and cemetery where slaves were buried.</t>
  </si>
  <si>
    <t>J-8-26</t>
  </si>
  <si>
    <t>A previous CDSF request for the construction of a gateway at a historically recognized site where slaves were buried will be the medium for a mural to tell their story of freedom.</t>
  </si>
  <si>
    <t>J-9-26</t>
  </si>
  <si>
    <t>PSAs</t>
  </si>
  <si>
    <t>J-10-26</t>
  </si>
  <si>
    <t>J-11-26</t>
  </si>
  <si>
    <t>J-31-25 Heavy Trash Program</t>
  </si>
  <si>
    <t>J-12-26</t>
  </si>
  <si>
    <t>J-13-26</t>
  </si>
  <si>
    <t xml:space="preserve"> P.E.A.C.E. Program provides high-quality, evidence-based wellness services designed for first responders, including law enforcement, fire personnel, and dispatchers</t>
  </si>
  <si>
    <t>J-14-26</t>
  </si>
  <si>
    <t>Provide CDSF funding to Houston Public Media's specific program, Houston Matters, Hello Houston and Party Politics</t>
  </si>
  <si>
    <t>J-15-26</t>
  </si>
  <si>
    <t>Funding to KTSU's specific program Impact Houston Live</t>
  </si>
  <si>
    <t>J-16-26</t>
  </si>
  <si>
    <t>Braeburn Glen - Jason and Imogene street - continuation IssueID01871 ($19,920)</t>
  </si>
  <si>
    <t>J-17-26</t>
  </si>
  <si>
    <t>Provide funding to the Houston Museum of African American Culture</t>
  </si>
  <si>
    <t>J-18-26</t>
  </si>
  <si>
    <t>ECHOS</t>
  </si>
  <si>
    <t>J-19-26</t>
  </si>
  <si>
    <t>India House</t>
  </si>
  <si>
    <t>J-20-26</t>
  </si>
  <si>
    <t>7424-24 Gulfton Ashcroft - NTMP ($92,455)</t>
  </si>
  <si>
    <t>J-21-26</t>
  </si>
  <si>
    <t>10901 Glenwolde Houston TX 77099 thru 10909 Glenwolde Houston TX 77099 is in need of repair - Southern Portion - New sidewalk - IssueID01861J ($40,316.60)</t>
  </si>
  <si>
    <t>J-22-26</t>
  </si>
  <si>
    <t>J-23-26</t>
  </si>
  <si>
    <t>New sidewalk and ADA - S. Gessner and Concho</t>
  </si>
  <si>
    <t>J-24-26</t>
  </si>
  <si>
    <t>RENEWAL: Continuation of the Supplemental Maintenance Team (J-22-25). This program does supplemental maintenance on the ROW, esplanades, medians, accessible ditches and other city property. This particular service will now include the clearing of storm drains throughout residential. Through the Department of Neighborhoods, as our sponsoring department, we will enter into an ILA with the Gulfton Management District Board. They have recently approved the project</t>
  </si>
  <si>
    <t>K-1-26</t>
  </si>
  <si>
    <t>K</t>
  </si>
  <si>
    <t>HOT Team</t>
  </si>
  <si>
    <t>K-2-26</t>
  </si>
  <si>
    <t>ROLLOVER K-5-24 One (1) temporary worker, working 30 hours/week OR Two (2) temporary workers, working 30 hours/week each Hourly wage $15.00 = $1,800/month, totaling $5,400 for three (3) months OR Two (2) workers for three months, totaling $10,800.00</t>
  </si>
  <si>
    <t>K-3-26</t>
  </si>
  <si>
    <t>HPD Southwest Command - Overtime (K-7-24)</t>
  </si>
  <si>
    <t>K-4-26</t>
  </si>
  <si>
    <t>5 Corners Management District - Illegal dumping (K-9-25)</t>
  </si>
  <si>
    <t>K-5-26</t>
  </si>
  <si>
    <t>Brays Oaks Management District - illegal dumping mitigation (K-10-24)</t>
  </si>
  <si>
    <t>K-6-26</t>
  </si>
  <si>
    <t>ROLLOVER K-21-24 One (1) temporary worker, working 30 hours/week OR Two (2) temporary workers, working 30 hours/week each Hourly wage $15.00 = $1,800/month, totaling $5,400 for three (3) months OR Two (2) workers for three months, totaling $10,800.00</t>
  </si>
  <si>
    <t>K-7-26</t>
  </si>
  <si>
    <t>DISTRICT K; HPW ISSUE ID 01101K . For NTMP Project 7205-22 Southwest Crossing speed cushions in eight (8) locations, 27 speed cushions. To partially cover the cost of the project ($22,000)</t>
  </si>
  <si>
    <t>K-8-26</t>
  </si>
  <si>
    <t>DISTRICT K: HPW ISSUE ID 10075K - Intersection of 3900 block of West Fuqua St. and 14600 Bathurst Dr., near Martin Luther King Early Childhood Center - ISSUE ID 10075K - Installation of a Rectangular Rapid-Flashing Beacon (RRFB) and improved street markings ($67,000)</t>
  </si>
  <si>
    <t>K-9-26</t>
  </si>
  <si>
    <t>MusicFest</t>
  </si>
  <si>
    <t>CNL</t>
  </si>
  <si>
    <t>K-10-26</t>
  </si>
  <si>
    <t xml:space="preserve"> Mounted Patrol sponsorship</t>
  </si>
  <si>
    <t>K-11-26</t>
  </si>
  <si>
    <t>ISSUE ID 01061K - Remove and replace damaged sidewalk throughout the Brentwood neighborhood in District K ($37,331.45)</t>
  </si>
  <si>
    <t>K-12-26</t>
  </si>
  <si>
    <t>Marian Park Community Center, 11101 S Gessner Rd, Houston, TX 77071 - Men's and Women's Restroom Repairs</t>
  </si>
  <si>
    <t>K-13-26</t>
  </si>
  <si>
    <t>Sharing a Holiday meal for those families in need.</t>
  </si>
  <si>
    <t>FY2026 OPERATING BUDGET</t>
  </si>
  <si>
    <t>FY2025 ROLLOVER</t>
  </si>
  <si>
    <t>TOTAL FY2026 BUDGET</t>
  </si>
  <si>
    <t>DIFFERENCE</t>
  </si>
  <si>
    <t>Completed</t>
  </si>
  <si>
    <t>In process</t>
  </si>
  <si>
    <t xml:space="preserve">Metro </t>
  </si>
  <si>
    <t>Fund 4515</t>
  </si>
  <si>
    <t>Cancelled</t>
  </si>
  <si>
    <t>Rollover</t>
  </si>
  <si>
    <t>Details for Sum of Max Spend - District: H</t>
  </si>
  <si>
    <t>MRE</t>
  </si>
  <si>
    <t>Comments</t>
  </si>
  <si>
    <t>H-67-25</t>
  </si>
  <si>
    <t>H-66-25</t>
  </si>
  <si>
    <t>requests approval to use CDSF dollars for MailChimp’s SMS text messaging service to send emergency alerts and critical updates to residents</t>
  </si>
  <si>
    <t>H-65-25</t>
  </si>
  <si>
    <t>Costs for Off Duty Officers for a movie night series at Moody Park in partnership with the park's Friends Group.</t>
  </si>
  <si>
    <t>H-64-25</t>
  </si>
  <si>
    <t xml:space="preserve">Rain barrels to be given away to District H constituents as a part of a tree planting event in October. </t>
  </si>
  <si>
    <t>H-63-25</t>
  </si>
  <si>
    <t>Remove/Replace Sidewalk, specifically adding an ADA ramp on four corners. CDSF request Issue ID 1421 ($18,064)</t>
  </si>
  <si>
    <t>H-62-25</t>
  </si>
  <si>
    <t>Rebuild the walking trail and connect it to the Highlawn St. entrance.</t>
  </si>
  <si>
    <t>H-61-25</t>
  </si>
  <si>
    <t>re-SPARK project, ordering today a new 35’ long x 4’ wide truss bridge, cutting down some dead trees, new play equipment, trash cans, picnic tables, and repair of artwork and pavilion.</t>
  </si>
  <si>
    <t>H-60-25</t>
  </si>
  <si>
    <t xml:space="preserve">BARC adoption event for District H constituents. Council Member Castillo will cover the costs of adoptions for dogs, puppies, and cats and kittens 100% </t>
  </si>
  <si>
    <t>H-59-25</t>
  </si>
  <si>
    <t>Cavalcade &amp; Sherman Intersection Cavalcade &amp; Fulton Intersection Pavement Marking, repaint crosswalks ($21,000)</t>
  </si>
  <si>
    <t>H-58-25</t>
  </si>
  <si>
    <t>Sidney &amp; Engelke Repaint all 3 crosswalk ($9,600)</t>
  </si>
  <si>
    <t>H-57-25</t>
  </si>
  <si>
    <t xml:space="preserve">Evely, Cochran Intersection Robertson &amp; Weiss Intersection Irvington &amp; Frawley Intersection Evelyn, Robertson Intersection Repaint crosswalks ($9,460) </t>
  </si>
  <si>
    <t>H-56-25</t>
  </si>
  <si>
    <t>Henry and Common Intersection Henry and Tackleberry Intersection Common and Noble Intersection Repaint crosswalks ($177,000)</t>
  </si>
  <si>
    <t>H-55-25</t>
  </si>
  <si>
    <t>913 Berry Rd. Remove/Replace Sidewalk. sidewalk has buckled ($3,375)</t>
  </si>
  <si>
    <t>H-54-25</t>
  </si>
  <si>
    <t xml:space="preserve"> Remove/Replace Sidewalk - Sidewalk section in front of James D. Burrus Elementary on Bacchus ($6,750)</t>
  </si>
  <si>
    <t>H-53-25</t>
  </si>
  <si>
    <t xml:space="preserve">                                                                                                                                                                 Sections of the sidewalk on McGallion Rd in front of KIPP ($30,000)</t>
  </si>
  <si>
    <t>H-52-25</t>
  </si>
  <si>
    <t>Croyden Park Fix the sidewalk that connects the parking lot to the park($15,000)</t>
  </si>
  <si>
    <t>H-51-25</t>
  </si>
  <si>
    <t>McReynolds Middle School Spark Park Upgrades to the current Spark Park</t>
  </si>
  <si>
    <t>H-50-25</t>
  </si>
  <si>
    <t>H-49-25</t>
  </si>
  <si>
    <t>H-48-25</t>
  </si>
  <si>
    <t>HPD bike overtime program during lunch hours (10am to 3pm) for visibility and deterrence</t>
  </si>
  <si>
    <t>H-47-25</t>
  </si>
  <si>
    <t>Cell phone for District H HOT team</t>
  </si>
  <si>
    <t>H-46-25</t>
  </si>
  <si>
    <t>Remove/Replace Sidewalk - Anson Jones USPS Postal Facility, 634 W. Cavalcade St., Houston, TX 77009 ($23,265)</t>
  </si>
  <si>
    <t>H-45-25</t>
  </si>
  <si>
    <t>H-44-25</t>
  </si>
  <si>
    <t>H-43-25</t>
  </si>
  <si>
    <t>Henry and Common Intersection: Repaint crosswalks of the intersection Henry and Tackleberry Intersection ($36,159.50)</t>
  </si>
  <si>
    <t>H-42-25</t>
  </si>
  <si>
    <t>Issue ID IssueID01261H- Remove/Replace Sidewalk on Cottage Street from the Feeder Road to the end of Trimble St. ($20,550)</t>
  </si>
  <si>
    <t>H-41-25</t>
  </si>
  <si>
    <t>Issue ID IssueID01261H - Remove/Replace Sidewalk along Super Street between Garrow Street and Canal Street ($20,700)</t>
  </si>
  <si>
    <t>H-40-25</t>
  </si>
  <si>
    <t>Market and Cress Intersection: Repaint crosswalk Market &amp; East Freeway Intersection: Repaint all street crossings Gazin &amp; Araphoe Intersection ($21,786)</t>
  </si>
  <si>
    <t>H-39-25</t>
  </si>
  <si>
    <t>FLOCK Camera Annual Cost</t>
  </si>
  <si>
    <t>H-38-25</t>
  </si>
  <si>
    <t>Repaint crosswalk &amp; Pavement Marking @ Witcher &amp; Luna Intersection - IssueID01351H ($2,000)</t>
  </si>
  <si>
    <t>H-37-25</t>
  </si>
  <si>
    <t>Repairing the intersection &amp; striping @ Clark &amp; Cooper Intersection - IssueID01321H ($38,670)</t>
  </si>
  <si>
    <t>H-36-25</t>
  </si>
  <si>
    <t xml:space="preserve">Replace sidewalk which is unsafe for pedestrians and individuals using wheelchairs. Issue ID 1231 ($5K) </t>
  </si>
  <si>
    <t>H-35-25</t>
  </si>
  <si>
    <t>Cavalcade and Northwood Intersection - Intersection pavement marking ($12K)</t>
  </si>
  <si>
    <t>H-34-25</t>
  </si>
  <si>
    <t>Residents of the East Tex Jensen neighborhood have expressed concerns about the age and lack of functionality of aging weight room equipment.</t>
  </si>
  <si>
    <t>H-33-25</t>
  </si>
  <si>
    <t>H-32-25</t>
  </si>
  <si>
    <t>H-31-25</t>
  </si>
  <si>
    <t xml:space="preserve">H-30-25 </t>
  </si>
  <si>
    <t>Spay and neuter events with Houston Pet Set and BARC</t>
  </si>
  <si>
    <t>H-29-25</t>
  </si>
  <si>
    <t>Yale and Crosstimbers - Intersection: Repaint crosswalk</t>
  </si>
  <si>
    <t>H-28-25</t>
  </si>
  <si>
    <t>Leslie and Kress Intersection: Repaint crosswalks</t>
  </si>
  <si>
    <t>H-27-25</t>
  </si>
  <si>
    <t>BARC Adoption Event. This would cover the costs of the adoption and license fees</t>
  </si>
  <si>
    <t>H-26-25</t>
  </si>
  <si>
    <t>BARC Wellness Days. This includes micro-chip and wellness shots. For District H residents</t>
  </si>
  <si>
    <t>H-25-25</t>
  </si>
  <si>
    <t>Support the construction of a Latino cultural complex</t>
  </si>
  <si>
    <t>H-24-25</t>
  </si>
  <si>
    <t>Houston Music Ecosystem Mapping and Economic Impact Assessment is a comprehensive study that will identify industry support</t>
  </si>
  <si>
    <t>H-23-25</t>
  </si>
  <si>
    <t xml:space="preserve">HPD Overtime </t>
  </si>
  <si>
    <t>H-22-25</t>
  </si>
  <si>
    <t>Issue ID 1081 - Sidewalk - MOPD Lyerly Street 35 Lyerly Street 3 Lyerly Street (intersection 3 Lyerly / Airline) ($3,225)</t>
  </si>
  <si>
    <t>H-21-25</t>
  </si>
  <si>
    <t>H-20-25</t>
  </si>
  <si>
    <t>H-19-25</t>
  </si>
  <si>
    <t>Restriping the tennis court - $30,000.00 - Repaint the parking lot car stripes - $5,000.00</t>
  </si>
  <si>
    <t>H-18-25</t>
  </si>
  <si>
    <t>Exercise flooring repair and replace</t>
  </si>
  <si>
    <t>H-17-25</t>
  </si>
  <si>
    <t>Sidewalk repair and replacement - Houston Ave., from Summer St. to Crockett St. ($24,525)</t>
  </si>
  <si>
    <t>H-15-25</t>
  </si>
  <si>
    <t>Clarity Data License Renewal PM2.5 &amp; NO2 Data License Renewal - continuation of Project #H-36-24</t>
  </si>
  <si>
    <t>H-14-25</t>
  </si>
  <si>
    <t>FLOCK Cameras - continuation of Project #H-37-24</t>
  </si>
  <si>
    <t>H-13-25</t>
  </si>
  <si>
    <t>HPD Noth East Overtime - continuation of Project #H-38-24</t>
  </si>
  <si>
    <t>H-12-25</t>
  </si>
  <si>
    <t>HPD North Belt Overtime - continuation of Project #H-40-24</t>
  </si>
  <si>
    <t>H-11-25</t>
  </si>
  <si>
    <t>HPD Downtown Overtime - continuation of Project #H-39-24</t>
  </si>
  <si>
    <t>H-10-25</t>
  </si>
  <si>
    <t>HPD South Central Overtime - continuation of Project #H-41-24</t>
  </si>
  <si>
    <t>H-9-25</t>
  </si>
  <si>
    <t>HPD Central Command Overtime funds for District H Patrol</t>
  </si>
  <si>
    <t>H-8-25</t>
  </si>
  <si>
    <t>Humanely manage the feral cat population spaying/neutering and returning them to their original habitats. Services include: spay/neuter surgeries, rabies vaccinations, and admin cost</t>
  </si>
  <si>
    <t>H-7-25</t>
  </si>
  <si>
    <t>Tree planting for Energy Week. The cost includes 15 trees, stakes, mulch, and soil, and water/maintenance for two years</t>
  </si>
  <si>
    <t>H-6-25</t>
  </si>
  <si>
    <t>Spay and neuter clinic with Houston Pet Set and BARC - Sept 8-11</t>
  </si>
  <si>
    <t>H-5-25</t>
  </si>
  <si>
    <t>Houston Ave to Woodland Park - Safety improvements ($22k)</t>
  </si>
  <si>
    <t>H-4-25</t>
  </si>
  <si>
    <t>H-3-25</t>
  </si>
  <si>
    <t>H-2-25</t>
  </si>
  <si>
    <t>H-1-25</t>
  </si>
  <si>
    <t>Henderson Park Portacans</t>
  </si>
  <si>
    <t>Row Labels</t>
  </si>
  <si>
    <t>Sum of Max Spend</t>
  </si>
  <si>
    <t>Sum of YTD Expenses</t>
  </si>
  <si>
    <t>Grand Total</t>
  </si>
  <si>
    <t>A-14-26</t>
  </si>
  <si>
    <t>A-15-26</t>
  </si>
  <si>
    <t>A-16-26</t>
  </si>
  <si>
    <t>A-17-26</t>
  </si>
  <si>
    <t>A-18-26</t>
  </si>
  <si>
    <t>A-19-26</t>
  </si>
  <si>
    <t>A-20-26</t>
  </si>
  <si>
    <t>A-21-26</t>
  </si>
  <si>
    <t>A-22-26</t>
  </si>
  <si>
    <t>HFD</t>
  </si>
  <si>
    <t>Repairs of garage bay doors for HFD Station 4</t>
  </si>
  <si>
    <t xml:space="preserve">Case for Kids </t>
  </si>
  <si>
    <t>Flock cameras. Previously approved project, A-13-26</t>
  </si>
  <si>
    <t>Purchase of supplies through the Houston Toolbank for disaster clean up and recovery</t>
  </si>
  <si>
    <t xml:space="preserve">HFD Honor Guard overtime </t>
  </si>
  <si>
    <t>Replacing the 6 damaged bollards - 11335 Chatterton, Katy Trail in District A</t>
  </si>
  <si>
    <t>Additional allocation of funding to existing HPD OT project: A-2-26</t>
  </si>
  <si>
    <t>Inspector will be hired through the Spring Branch Management District to assist with reporting various issues like illegal dumping to 311</t>
  </si>
  <si>
    <t>Spark Park - Buffalo Creek Elementary School, 2801 Blalock, Houston, Texas 77080</t>
  </si>
  <si>
    <t>B-24-26</t>
  </si>
  <si>
    <t>B-25-26</t>
  </si>
  <si>
    <t>Cover costs of using the Multi-Service Centers to hold meetings and events for the residents of District B</t>
  </si>
  <si>
    <t>C-32-26</t>
  </si>
  <si>
    <t>C-33-26</t>
  </si>
  <si>
    <t>C-34-26</t>
  </si>
  <si>
    <t>C-35-26</t>
  </si>
  <si>
    <t>C-36-26</t>
  </si>
  <si>
    <t>C-37-26</t>
  </si>
  <si>
    <t>C-38-26</t>
  </si>
  <si>
    <t>C-39-26</t>
  </si>
  <si>
    <t>C-40-26</t>
  </si>
  <si>
    <t>C-41-26</t>
  </si>
  <si>
    <t>Fleming Park - Improvement/repair to playground/park</t>
  </si>
  <si>
    <t>MOSE</t>
  </si>
  <si>
    <t>City's "Houston Open's" Booth - Memorial Park</t>
  </si>
  <si>
    <t>Grant to Harris County Precinct 4's nonprofit for their home repair and disaster mobilization pilot</t>
  </si>
  <si>
    <t>Friedman Park (around Meyergrove Detention Basin) - Partnership with Precinct 1 to add amenities along the top of the bank</t>
  </si>
  <si>
    <t>Air quality control monitoring services at city &amp; HPARD sites</t>
  </si>
  <si>
    <t>Gun locks &amp; gun safe purchase</t>
  </si>
  <si>
    <t>Providing $10,000 to support HHD's OT program for the The Apartment Compliance Program</t>
  </si>
  <si>
    <t>Providing a grant to Pride Houston 365, which was the applicant of an approved Banner District by Houston City Council. These funds will cover costs of fabrication of banners and installation</t>
  </si>
  <si>
    <t>Council Member Kamin in partnership with the Mayor's Office of Special Events to support the annual Art Car Parade infrastructural needs, such as golf carts.</t>
  </si>
  <si>
    <t>Contribution/Partnership agreement with Memorial Heights Redevelopment Authority for the construction of a HAWK signal</t>
  </si>
  <si>
    <t>(blank)</t>
  </si>
  <si>
    <t>D-7-26</t>
  </si>
  <si>
    <t>D-8-26</t>
  </si>
  <si>
    <t>D-9-26</t>
  </si>
  <si>
    <t>10 anti-litter signs - South Belt Ellington - Sagemont</t>
  </si>
  <si>
    <t>Zollie Scales Park - portacans</t>
  </si>
  <si>
    <t>Project provides a 12-month subscription and implementation of a vehicle recognition system to support public safety operations. The project includes four (4) devices and standard implementation services to support system deployment and use</t>
  </si>
  <si>
    <t>Houston Community ToolBank</t>
  </si>
  <si>
    <t>E-28-26</t>
  </si>
  <si>
    <t>E-29-26</t>
  </si>
  <si>
    <t>E-30-26</t>
  </si>
  <si>
    <t>E-31-26</t>
  </si>
  <si>
    <t>Purchase of three (3) ProLaser 4 bundles which includes: a Hogue grip, 8 AA rechargeable batteries with charger (4 of which are spares), USB to PC interface cable, 12V accessory power to USB adapter, and hard carry case</t>
  </si>
  <si>
    <t>Installing new crosswalks. New traffic signs and markings - El Dorado Blvd at Dunmoor Dr., El Dorado Blvd at Dunmoor Dr., El Dorado Blvd at Larkfield Dr</t>
  </si>
  <si>
    <t>F-21-26</t>
  </si>
  <si>
    <t>F-22-26</t>
  </si>
  <si>
    <t>F-23-26</t>
  </si>
  <si>
    <t>F-24-26</t>
  </si>
  <si>
    <t>Funding for HPD Midwest Division's DRT overtime staffing expenditures.</t>
  </si>
  <si>
    <t>Funding for HPD Westside Division's DRT overtime staffing expenditures.</t>
  </si>
  <si>
    <t>New sidewalk/ADA ramp accessibility at Westheimer and Fondren + Richmond and Synott panel replacement</t>
  </si>
  <si>
    <t>Brays Village East sidewalk removal/replacement ($36,265)</t>
  </si>
  <si>
    <t xml:space="preserve">District F Mobile Resource Fair - Community Shower </t>
  </si>
  <si>
    <t>G-33-26</t>
  </si>
  <si>
    <t>G-34-26</t>
  </si>
  <si>
    <t>G-35-26</t>
  </si>
  <si>
    <t>G-36-26</t>
  </si>
  <si>
    <t>West Loop Safety Initiative - HPD Central Patrol</t>
  </si>
  <si>
    <t>Holiday Property Crimes Reduction Initiative for the area around the Highland Village and River Oaks District shopping centers - HPD Central Patrol</t>
  </si>
  <si>
    <t>SPARK Park - Daily Elementary School</t>
  </si>
  <si>
    <t>H-39-26</t>
  </si>
  <si>
    <t>H-40-26</t>
  </si>
  <si>
    <t>H-41-26</t>
  </si>
  <si>
    <t>H-42-26</t>
  </si>
  <si>
    <t>H-43-26</t>
  </si>
  <si>
    <t>H-44-26</t>
  </si>
  <si>
    <t>H-45-26</t>
  </si>
  <si>
    <t>H-46-26</t>
  </si>
  <si>
    <t>H-47-26</t>
  </si>
  <si>
    <t>H-48-26</t>
  </si>
  <si>
    <t>H-49-26</t>
  </si>
  <si>
    <t>H-50-26</t>
  </si>
  <si>
    <t>H-51-26</t>
  </si>
  <si>
    <t>H-52-26</t>
  </si>
  <si>
    <t>H-53-26</t>
  </si>
  <si>
    <t>H-54-26</t>
  </si>
  <si>
    <t>H-55-26</t>
  </si>
  <si>
    <t>H-56-26</t>
  </si>
  <si>
    <t xml:space="preserve">Northeast Division Radar Guns to Combat Speeding </t>
  </si>
  <si>
    <t>Costs associated with keeping the Park open later so that the public can use the restroom</t>
  </si>
  <si>
    <t xml:space="preserve">HPD overtime to support law enforcement during the Charitable Feeding program outside 61 Riesner Street </t>
  </si>
  <si>
    <t>Partnership with Houston Pet Set for Love Your Pet Month</t>
  </si>
  <si>
    <t>BARC Adoption Event</t>
  </si>
  <si>
    <t>Rain barrels</t>
  </si>
  <si>
    <t>Hot Team</t>
  </si>
  <si>
    <t>Love Your Pet Month</t>
  </si>
  <si>
    <t>Houston Tool Bank - Administration of Disaster Box</t>
  </si>
  <si>
    <t>Partnership with Barrio Dogs - Love Your Pet Month</t>
  </si>
  <si>
    <t>MailChimp</t>
  </si>
  <si>
    <t>I-16-26</t>
  </si>
  <si>
    <t>I-17-26</t>
  </si>
  <si>
    <t>I-18-26</t>
  </si>
  <si>
    <t>I-19-26</t>
  </si>
  <si>
    <t xml:space="preserve">American Legion Post 472 signs </t>
  </si>
  <si>
    <t xml:space="preserve">Barrio Dogs Fall Fix It Event </t>
  </si>
  <si>
    <t>Park improvements - Blackhawk Park</t>
  </si>
  <si>
    <t xml:space="preserve">Safety nets at Gus Wortham Golf Course </t>
  </si>
  <si>
    <t>J-25-26</t>
  </si>
  <si>
    <t>J-26-26</t>
  </si>
  <si>
    <t>J-27-26</t>
  </si>
  <si>
    <t>J-28-26</t>
  </si>
  <si>
    <t>J-29-26</t>
  </si>
  <si>
    <t>J-30-26</t>
  </si>
  <si>
    <t>J-31-26</t>
  </si>
  <si>
    <t>J-32-26</t>
  </si>
  <si>
    <t>J-33-26</t>
  </si>
  <si>
    <t>The Hoodies 4 Healing Social Services Program</t>
  </si>
  <si>
    <t>CASE for Kids - additional funds</t>
  </si>
  <si>
    <t>Project Elevate, led by the Houston Area Urban League (HAUL)</t>
  </si>
  <si>
    <t>Beautification Team - partnership with the Gulfton Management District via an ILA</t>
  </si>
  <si>
    <t>Education and Empowerment</t>
  </si>
  <si>
    <t>District J Schools</t>
  </si>
  <si>
    <t>TIRZ 20 allocation will now be $142,274.36 (~2nd half of the remaining) + $18,334=$160,608.36 • J-41-24, 6839 Bintliff • J-39-25, Braeburn Valley and Bissonnet + Additional sidewalk and mobility projects ($98,324.35)</t>
  </si>
  <si>
    <t>The following projects in TIRZ 1 boundary • J-56-24, 3105 Mcculloch Cir • J-29-25, 5909 Winsome • J-29-25, 5721 Winsome Lane + Additional community sidewalks and infrastructure projects ($150,224.36)</t>
  </si>
  <si>
    <t>Citywide Work Orders for CDSF Project #14 WBS No. N-322017-0035-4, Work Authorization No. 6 CDSF J-27-25 &amp; J-28-25 - 9114 Hendon Ln ($36,000)</t>
  </si>
  <si>
    <t>Overlay (without removal of gutter pan and RR tracks) - Sterrett Street, from Walnut St. to McKee St. Sterrett St. and Richey (where it dead ends has significant dips and breaks in the street. District ($75,464.40)</t>
  </si>
  <si>
    <t>Neighborhood Traffic Management Program, speed cushion application - 6548-25 Independence Heights. Phase A ($95,000)</t>
  </si>
  <si>
    <t>Sidewalk repair - Durham Elementary School ($33,536.31)</t>
  </si>
  <si>
    <t>4 additional speed cushions as a part of the 7224-22 Highlawn NTMP Project ($38,000)</t>
  </si>
  <si>
    <t>7440-25 Woodland Heights, NTMP ($123,500)</t>
  </si>
  <si>
    <t>Quitman Street Quiet Zone - District H ($50,000)</t>
  </si>
  <si>
    <t>Installation of Speed cushions/NTMP. Additional funding for G-27-25 - Memorial Drive Acres HOA ($31,613)</t>
  </si>
  <si>
    <t>The project includes removal and replacement of concrete pedestrian and roadway features, installation of ADA-compliant improvements, and updated traffic control markings and signage. Work consists of demolishing existing sidewalks, curb ramps, curbs, and gutters (including saw cutting and disposal), surface preparation through blast cleaning, and construction of new concrete sidewalks, wheelchair curb ramps with detectable warning surfaces, and monolithic curbs and gutters. The scope also includes relocation and installation of traffic signs and posts, as well as installation of thermoplastic pavement markings - El Dorado &amp; Dunmoor Dr.; El Dorado Dr. &amp; Hickory Knoll Dr.; El Dorado Dr. &amp; Larkfield Dr. ($54,486)</t>
  </si>
  <si>
    <t>Refurbish and replace sidewalk - Space Center Blvd. from El Dorado to Pearhaven ($19,738.96)</t>
  </si>
  <si>
    <t>Curb definition - Liberty at Gregg St. ($21,356.93)</t>
  </si>
  <si>
    <t>K-14-26</t>
  </si>
  <si>
    <t>K-15-26</t>
  </si>
  <si>
    <t>K-16-26</t>
  </si>
  <si>
    <t>K-17-26</t>
  </si>
  <si>
    <t>K-18-26</t>
  </si>
  <si>
    <t>K-19-26</t>
  </si>
  <si>
    <t>K-20-26</t>
  </si>
  <si>
    <t>K-21-26</t>
  </si>
  <si>
    <t>K-22-26</t>
  </si>
  <si>
    <t>K-23-26</t>
  </si>
  <si>
    <t>K-24-26</t>
  </si>
  <si>
    <t>K-25-26</t>
  </si>
  <si>
    <t>$10,00.00</t>
  </si>
  <si>
    <t>Outdoor cover at the PINNACLE Senior Center - 5525 Hobby Rd., Bldg. C, Houston, TX 77053</t>
  </si>
  <si>
    <t>CASE for Kids City ConnectionS</t>
  </si>
  <si>
    <t>HPW ISSUE ID 10088K: District K Ridgegate Community, W. Ridgecreek Drive, from South Post Oak Road to Corsair Road: Remove and replace the asphalt street ($191,329.72)</t>
  </si>
  <si>
    <t>HPW NTMP 7404-24 PHASE B - For Neighborhood Traffic Management Program (NTMP) installation of speed cushions on Fonmeadow and South Haviland, Houston, TX 77035 ($23,300)</t>
  </si>
  <si>
    <t>District K Annual Community Shred Day - Two locations (parking lots) in District K for all constituents to receive free sensitive documents shredding services at 4315 West Fuqua, Houston, TX 77045; 5200 Willowbend, Houston, TX 77096</t>
  </si>
  <si>
    <t>ISSUE ID 10112K: Replace concrete panel on Ludington Dr. from Hillcroft to Bob White ($68,265.18)</t>
  </si>
  <si>
    <t>Maintenance and mowing cost for 1.257 acres of land of the proposed design the Houston Parks Board (HPB) and TIRZ #9 for use of the land as a connector from Simon Minchen Park to the Sims Bayou Greenway Trail</t>
  </si>
  <si>
    <t>Annual support of the Texas Black Expo</t>
  </si>
  <si>
    <t>100 Crime Stoppers No Illegal Dumping Signs</t>
  </si>
  <si>
    <t>ANNUAL: ENHANCE AND IMPROVE ENGAGEMENT: Communication outreach medium for improved engagement and outreach to constituents in District K on programs, resources, activities, events, etc. that are available to them</t>
  </si>
  <si>
    <t>HPW ISSUE ID 0134K: Remove/Replace sidewalk at Gold Ridge Ln at Parkridge Dr. Houston, TX 77035; sidewalk has buckled ($28,368.23)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</si>
</sst>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_(* #,##0_);_(* \(#,##0\);_(* &quot;-&quot;??_);_(@_)"/>
    <numFmt numFmtId="165" formatCode="&quot;$&quot;#,##0"/>
  </numFmts>
  <fonts count="24" x14ac:knownFonts="1">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b/>
      <sz val="11"/>
      <color theme="1"/>
      <name val="Calibri"/>
      <family val="2"/>
      <scheme val="minor"/>
    </font>
    <font>
      <sz val="11"/>
      <color theme="1"/>
      <name val="Calibri"/>
      <family val="2"/>
    </font>
    <font>
      <sz val="18"/>
      <color theme="0"/>
      <name val="Calibri"/>
      <family val="2"/>
      <scheme val="minor"/>
    </font>
    <font>
      <sz val="8"/>
      <name val="Calibri"/>
      <family val="2"/>
      <scheme val="minor"/>
    </font>
    <font>
      <sz val="11"/>
      <color rgb="FF000000"/>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sz val="11"/>
      <color rgb="FF9C6500"/>
      <name val="Calibri"/>
      <family val="2"/>
      <scheme val="minor"/>
    </font>
  </fonts>
  <fills count="44">
    <fill>
      <patternFill patternType="none"/>
    </fill>
    <fill>
      <patternFill patternType="gray125"/>
    </fill>
    <fill>
      <patternFill patternType="solid">
        <fgColor theme="5" tint="-0.24994659260841701"/>
        <bgColor indexed="64"/>
      </patternFill>
    </fill>
    <fill>
      <patternFill patternType="solid">
        <fgColor theme="5" tint="-0.249977111117893"/>
        <bgColor indexed="64"/>
      </patternFill>
    </fill>
    <fill>
      <patternFill patternType="solid">
        <fgColor rgb="FF92D050"/>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rgb="FF00B0F0"/>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gradientFill degree="90">
        <stop position="0">
          <color rgb="FFFFC000"/>
        </stop>
        <stop position="1">
          <color rgb="FF00B0F0"/>
        </stop>
      </gradientFill>
    </fill>
    <fill>
      <patternFill patternType="solid">
        <fgColor rgb="FFFFFF00"/>
        <bgColor indexed="64"/>
      </patternFill>
    </fill>
    <fill>
      <patternFill patternType="solid">
        <fgColor rgb="FFFF5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top/>
      <bottom style="thin">
        <color auto="1"/>
      </bottom>
      <diagonal/>
    </border>
    <border>
      <left/>
      <right/>
      <top style="thin">
        <color auto="1"/>
      </top>
      <bottom style="double">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s>
  <cellStyleXfs count="45">
    <xf numFmtId="0" fontId="0" fillId="0" borderId="0"/>
    <xf numFmtId="0" fontId="11" fillId="0" borderId="8" applyNumberFormat="0" applyFill="0" applyAlignment="0" applyProtection="0"/>
    <xf numFmtId="0" fontId="12" fillId="0" borderId="9" applyNumberFormat="0" applyFill="0" applyAlignment="0" applyProtection="0"/>
    <xf numFmtId="0" fontId="13" fillId="0" borderId="10" applyNumberFormat="0" applyFill="0" applyAlignment="0" applyProtection="0"/>
    <xf numFmtId="0" fontId="13" fillId="0" borderId="0" applyNumberFormat="0" applyFill="0" applyBorder="0" applyAlignment="0" applyProtection="0"/>
    <xf numFmtId="0" fontId="14" fillId="10" borderId="0" applyNumberFormat="0" applyBorder="0" applyAlignment="0" applyProtection="0"/>
    <xf numFmtId="0" fontId="15" fillId="11" borderId="0" applyNumberFormat="0" applyBorder="0" applyAlignment="0" applyProtection="0"/>
    <xf numFmtId="0" fontId="16" fillId="13" borderId="11" applyNumberFormat="0" applyAlignment="0" applyProtection="0"/>
    <xf numFmtId="0" fontId="17" fillId="14" borderId="12" applyNumberFormat="0" applyAlignment="0" applyProtection="0"/>
    <xf numFmtId="0" fontId="18" fillId="14" borderId="11" applyNumberFormat="0" applyAlignment="0" applyProtection="0"/>
    <xf numFmtId="0" fontId="19" fillId="0" borderId="13" applyNumberFormat="0" applyFill="0" applyAlignment="0" applyProtection="0"/>
    <xf numFmtId="0" fontId="3" fillId="15" borderId="14" applyNumberFormat="0" applyAlignment="0" applyProtection="0"/>
    <xf numFmtId="0" fontId="20" fillId="0" borderId="0" applyNumberFormat="0" applyFill="0" applyBorder="0" applyAlignment="0" applyProtection="0"/>
    <xf numFmtId="0" fontId="10" fillId="16" borderId="15" applyNumberFormat="0" applyFont="0" applyAlignment="0" applyProtection="0"/>
    <xf numFmtId="0" fontId="21" fillId="0" borderId="0" applyNumberFormat="0" applyFill="0" applyBorder="0" applyAlignment="0" applyProtection="0"/>
    <xf numFmtId="0" fontId="5" fillId="0" borderId="16" applyNumberFormat="0" applyFill="0" applyAlignment="0" applyProtection="0"/>
    <xf numFmtId="0" fontId="4"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4"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4"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4"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4"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4"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22" fillId="0" borderId="0" applyNumberFormat="0" applyFill="0" applyBorder="0" applyAlignment="0" applyProtection="0"/>
    <xf numFmtId="0" fontId="23" fillId="12"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6" borderId="0" applyNumberFormat="0" applyBorder="0" applyAlignment="0" applyProtection="0"/>
    <xf numFmtId="0" fontId="4" fillId="40" borderId="0" applyNumberFormat="0" applyBorder="0" applyAlignment="0" applyProtection="0"/>
    <xf numFmtId="0" fontId="9" fillId="0" borderId="0"/>
    <xf numFmtId="0" fontId="9" fillId="0" borderId="0"/>
    <xf numFmtId="0" fontId="9" fillId="0" borderId="0"/>
  </cellStyleXfs>
  <cellXfs count="150">
    <xf numFmtId="0" fontId="0" fillId="0" borderId="0" xfId="0"/>
    <xf numFmtId="0" fontId="0" fillId="0" borderId="0" xfId="0" applyAlignment="1">
      <alignment horizontal="right"/>
    </xf>
    <xf numFmtId="0" fontId="0" fillId="2" borderId="0" xfId="0" applyFill="1" applyAlignment="1">
      <alignment horizontal="left"/>
    </xf>
    <xf numFmtId="8" fontId="0" fillId="0" borderId="0" xfId="0" applyNumberFormat="1"/>
    <xf numFmtId="0" fontId="0" fillId="6" borderId="0" xfId="0" applyFill="1" applyAlignment="1">
      <alignment vertical="top"/>
    </xf>
    <xf numFmtId="0" fontId="0" fillId="8" borderId="0" xfId="0" applyFill="1" applyAlignment="1">
      <alignment vertical="top"/>
    </xf>
    <xf numFmtId="0" fontId="0" fillId="7" borderId="0" xfId="0" applyFill="1" applyAlignment="1">
      <alignment vertical="top"/>
    </xf>
    <xf numFmtId="0" fontId="0" fillId="4" borderId="0" xfId="0" applyFill="1" applyAlignment="1">
      <alignment vertical="top"/>
    </xf>
    <xf numFmtId="0" fontId="0" fillId="0" borderId="0" xfId="0" applyAlignment="1">
      <alignment horizontal="center"/>
    </xf>
    <xf numFmtId="38" fontId="0" fillId="0" borderId="0" xfId="0" applyNumberFormat="1"/>
    <xf numFmtId="0" fontId="0" fillId="5" borderId="0" xfId="0" applyFill="1"/>
    <xf numFmtId="0" fontId="0" fillId="9" borderId="0" xfId="0" applyFill="1"/>
    <xf numFmtId="0" fontId="0" fillId="0" borderId="0" xfId="0" applyAlignment="1">
      <alignment vertical="top"/>
    </xf>
    <xf numFmtId="0" fontId="5" fillId="0" borderId="0" xfId="0" applyFont="1" applyAlignment="1">
      <alignment horizontal="left" vertical="top"/>
    </xf>
    <xf numFmtId="0" fontId="2" fillId="0" borderId="0" xfId="0" applyFont="1" applyAlignment="1">
      <alignment horizontal="left" vertical="top"/>
    </xf>
    <xf numFmtId="0" fontId="5" fillId="0" borderId="0" xfId="0" applyFont="1" applyAlignment="1">
      <alignment horizontal="left"/>
    </xf>
    <xf numFmtId="0" fontId="5" fillId="0" borderId="0" xfId="0" applyFont="1" applyAlignment="1">
      <alignment vertical="top"/>
    </xf>
    <xf numFmtId="0" fontId="2" fillId="6" borderId="1" xfId="0" applyFont="1" applyFill="1" applyBorder="1" applyAlignment="1">
      <alignment horizontal="left" vertical="top"/>
    </xf>
    <xf numFmtId="0" fontId="2" fillId="6" borderId="1" xfId="0" applyFont="1" applyFill="1" applyBorder="1" applyAlignment="1">
      <alignment horizontal="center" vertical="top"/>
    </xf>
    <xf numFmtId="0" fontId="2" fillId="6" borderId="1" xfId="0" applyFont="1" applyFill="1" applyBorder="1" applyAlignment="1">
      <alignment vertical="top" wrapText="1"/>
    </xf>
    <xf numFmtId="3" fontId="2" fillId="6" borderId="1" xfId="0" applyNumberFormat="1" applyFont="1" applyFill="1" applyBorder="1" applyAlignment="1">
      <alignment horizontal="right" vertical="top"/>
    </xf>
    <xf numFmtId="0" fontId="1" fillId="4" borderId="1" xfId="0" applyFont="1" applyFill="1" applyBorder="1" applyAlignment="1">
      <alignment horizontal="left" vertical="top"/>
    </xf>
    <xf numFmtId="0" fontId="0" fillId="4" borderId="1" xfId="0" applyFill="1" applyBorder="1" applyAlignment="1">
      <alignment horizontal="right" vertical="top"/>
    </xf>
    <xf numFmtId="3" fontId="1" fillId="4" borderId="1" xfId="0" applyNumberFormat="1" applyFont="1" applyFill="1" applyBorder="1" applyAlignment="1">
      <alignment horizontal="right" vertical="top"/>
    </xf>
    <xf numFmtId="0" fontId="1" fillId="4" borderId="1" xfId="0" applyFont="1" applyFill="1" applyBorder="1" applyAlignment="1">
      <alignment horizontal="center" vertical="top"/>
    </xf>
    <xf numFmtId="8" fontId="1" fillId="4" borderId="1" xfId="0" applyNumberFormat="1" applyFont="1" applyFill="1" applyBorder="1" applyAlignment="1">
      <alignment horizontal="right" vertical="top"/>
    </xf>
    <xf numFmtId="0" fontId="1" fillId="4" borderId="1" xfId="0" applyFont="1" applyFill="1" applyBorder="1" applyAlignment="1">
      <alignment vertical="top" wrapText="1"/>
    </xf>
    <xf numFmtId="0" fontId="0" fillId="4" borderId="1" xfId="0" applyFill="1" applyBorder="1" applyAlignment="1">
      <alignment horizontal="right"/>
    </xf>
    <xf numFmtId="0" fontId="2" fillId="6" borderId="1" xfId="0" applyFont="1" applyFill="1" applyBorder="1" applyAlignment="1">
      <alignment vertical="top"/>
    </xf>
    <xf numFmtId="0" fontId="2" fillId="6" borderId="1" xfId="0" applyFont="1" applyFill="1" applyBorder="1" applyAlignment="1">
      <alignment horizontal="right" vertical="top" wrapText="1"/>
    </xf>
    <xf numFmtId="0" fontId="1" fillId="5" borderId="1" xfId="0" applyFont="1" applyFill="1" applyBorder="1" applyAlignment="1">
      <alignment horizontal="left" vertical="top"/>
    </xf>
    <xf numFmtId="0" fontId="1" fillId="5" borderId="1" xfId="0" applyFont="1" applyFill="1" applyBorder="1" applyAlignment="1">
      <alignment horizontal="right" vertical="top"/>
    </xf>
    <xf numFmtId="0" fontId="1" fillId="5" borderId="1" xfId="0" applyFont="1" applyFill="1" applyBorder="1" applyAlignment="1">
      <alignment horizontal="center" vertical="top"/>
    </xf>
    <xf numFmtId="0" fontId="1" fillId="5" borderId="1" xfId="0" applyFont="1" applyFill="1" applyBorder="1" applyAlignment="1">
      <alignment vertical="top" wrapText="1"/>
    </xf>
    <xf numFmtId="0" fontId="1" fillId="5" borderId="1" xfId="0" applyFont="1" applyFill="1" applyBorder="1" applyAlignment="1">
      <alignment horizontal="right" vertical="top" wrapText="1"/>
    </xf>
    <xf numFmtId="0" fontId="1" fillId="4" borderId="1" xfId="0" applyFont="1" applyFill="1" applyBorder="1" applyAlignment="1">
      <alignment horizontal="right" vertical="top"/>
    </xf>
    <xf numFmtId="0" fontId="3" fillId="3" borderId="1" xfId="0" applyFont="1" applyFill="1" applyBorder="1" applyAlignment="1">
      <alignment horizontal="left"/>
    </xf>
    <xf numFmtId="164" fontId="4" fillId="3" borderId="1" xfId="0" applyNumberFormat="1" applyFont="1" applyFill="1" applyBorder="1" applyAlignment="1">
      <alignment horizontal="right"/>
    </xf>
    <xf numFmtId="0" fontId="4" fillId="3" borderId="2" xfId="0" applyFont="1" applyFill="1" applyBorder="1" applyAlignment="1">
      <alignment horizontal="right"/>
    </xf>
    <xf numFmtId="8" fontId="4" fillId="3" borderId="1" xfId="0" applyNumberFormat="1" applyFont="1" applyFill="1" applyBorder="1" applyAlignment="1">
      <alignment horizontal="center"/>
    </xf>
    <xf numFmtId="8" fontId="7" fillId="3" borderId="1" xfId="0" applyNumberFormat="1" applyFont="1" applyFill="1" applyBorder="1" applyAlignment="1">
      <alignment horizontal="right"/>
    </xf>
    <xf numFmtId="0" fontId="0" fillId="0" borderId="0" xfId="0" pivotButton="1"/>
    <xf numFmtId="0" fontId="0" fillId="0" borderId="0" xfId="0" applyAlignment="1">
      <alignment horizontal="left"/>
    </xf>
    <xf numFmtId="6" fontId="0" fillId="0" borderId="0" xfId="0" applyNumberFormat="1"/>
    <xf numFmtId="0" fontId="2" fillId="6" borderId="1" xfId="0" applyFont="1" applyFill="1" applyBorder="1" applyAlignment="1">
      <alignment horizontal="right" vertical="top"/>
    </xf>
    <xf numFmtId="0" fontId="1" fillId="4" borderId="2" xfId="0" applyFont="1" applyFill="1" applyBorder="1" applyAlignment="1">
      <alignment horizontal="right" vertical="top"/>
    </xf>
    <xf numFmtId="0" fontId="1" fillId="4" borderId="2" xfId="0" applyFont="1" applyFill="1" applyBorder="1" applyAlignment="1">
      <alignment horizontal="center" vertical="top"/>
    </xf>
    <xf numFmtId="0" fontId="0" fillId="4" borderId="1" xfId="0" applyFill="1" applyBorder="1" applyAlignment="1">
      <alignment horizontal="right" vertical="top" wrapText="1"/>
    </xf>
    <xf numFmtId="0" fontId="5" fillId="6" borderId="1" xfId="0" applyFont="1" applyFill="1" applyBorder="1" applyAlignment="1">
      <alignment horizontal="right" vertical="top"/>
    </xf>
    <xf numFmtId="0" fontId="1" fillId="7" borderId="1" xfId="0" applyFont="1" applyFill="1" applyBorder="1" applyAlignment="1">
      <alignment horizontal="left" vertical="top"/>
    </xf>
    <xf numFmtId="0" fontId="1" fillId="7" borderId="1" xfId="0" applyFont="1" applyFill="1" applyBorder="1" applyAlignment="1">
      <alignment horizontal="center" vertical="top"/>
    </xf>
    <xf numFmtId="8" fontId="1" fillId="7" borderId="1" xfId="0" applyNumberFormat="1" applyFont="1" applyFill="1" applyBorder="1" applyAlignment="1">
      <alignment horizontal="right" vertical="top"/>
    </xf>
    <xf numFmtId="0" fontId="1" fillId="7" borderId="1" xfId="0" applyFont="1" applyFill="1" applyBorder="1" applyAlignment="1">
      <alignment vertical="top" wrapText="1"/>
    </xf>
    <xf numFmtId="0" fontId="1" fillId="7" borderId="1" xfId="0" applyFont="1" applyFill="1" applyBorder="1" applyAlignment="1">
      <alignment horizontal="right" vertical="top"/>
    </xf>
    <xf numFmtId="0" fontId="1" fillId="7" borderId="1" xfId="0" applyFont="1" applyFill="1" applyBorder="1" applyAlignment="1">
      <alignment horizontal="right" vertical="top" wrapText="1"/>
    </xf>
    <xf numFmtId="0" fontId="0" fillId="4" borderId="0" xfId="0" applyFill="1" applyAlignment="1">
      <alignment horizontal="right" vertical="top"/>
    </xf>
    <xf numFmtId="8" fontId="0" fillId="4" borderId="1" xfId="0" applyNumberFormat="1" applyFill="1" applyBorder="1" applyAlignment="1">
      <alignment horizontal="right" vertical="top"/>
    </xf>
    <xf numFmtId="0" fontId="1" fillId="7" borderId="1" xfId="0" applyFont="1" applyFill="1" applyBorder="1" applyAlignment="1">
      <alignment vertical="top"/>
    </xf>
    <xf numFmtId="0" fontId="1" fillId="4" borderId="1" xfId="0" applyFont="1" applyFill="1" applyBorder="1" applyAlignment="1">
      <alignment vertical="top"/>
    </xf>
    <xf numFmtId="0" fontId="1" fillId="4" borderId="1" xfId="0" applyFont="1" applyFill="1" applyBorder="1" applyAlignment="1">
      <alignment horizontal="right" vertical="top" wrapText="1"/>
    </xf>
    <xf numFmtId="0" fontId="9" fillId="4" borderId="1" xfId="0" applyFont="1" applyFill="1" applyBorder="1" applyAlignment="1">
      <alignment horizontal="right" vertical="top" wrapText="1"/>
    </xf>
    <xf numFmtId="8" fontId="5" fillId="6" borderId="1" xfId="0" applyNumberFormat="1" applyFont="1" applyFill="1" applyBorder="1" applyAlignment="1">
      <alignment horizontal="right" vertical="top"/>
    </xf>
    <xf numFmtId="3" fontId="1" fillId="7" borderId="1" xfId="0" applyNumberFormat="1" applyFont="1" applyFill="1" applyBorder="1" applyAlignment="1">
      <alignment horizontal="right" vertical="top"/>
    </xf>
    <xf numFmtId="3" fontId="1" fillId="5" borderId="1" xfId="0" applyNumberFormat="1" applyFont="1" applyFill="1" applyBorder="1" applyAlignment="1">
      <alignment horizontal="right" vertical="top"/>
    </xf>
    <xf numFmtId="8" fontId="0" fillId="7" borderId="1" xfId="0" applyNumberFormat="1" applyFill="1" applyBorder="1" applyAlignment="1">
      <alignment horizontal="right" vertical="top"/>
    </xf>
    <xf numFmtId="0" fontId="1" fillId="5" borderId="1" xfId="0" applyFont="1" applyFill="1" applyBorder="1" applyAlignment="1">
      <alignment vertical="top"/>
    </xf>
    <xf numFmtId="8" fontId="0" fillId="0" borderId="4" xfId="0" applyNumberFormat="1" applyBorder="1"/>
    <xf numFmtId="8" fontId="0" fillId="0" borderId="3" xfId="0" applyNumberFormat="1" applyBorder="1"/>
    <xf numFmtId="8" fontId="0" fillId="0" borderId="5" xfId="0" applyNumberFormat="1" applyBorder="1"/>
    <xf numFmtId="0" fontId="5" fillId="0" borderId="0" xfId="0" applyFont="1"/>
    <xf numFmtId="0" fontId="0" fillId="5" borderId="1" xfId="0" applyFill="1" applyBorder="1" applyAlignment="1">
      <alignment horizontal="right" vertical="top"/>
    </xf>
    <xf numFmtId="8" fontId="0" fillId="5" borderId="1" xfId="0" applyNumberFormat="1" applyFill="1" applyBorder="1" applyAlignment="1">
      <alignment horizontal="right" vertical="top"/>
    </xf>
    <xf numFmtId="0" fontId="6" fillId="4" borderId="1" xfId="0" applyFont="1" applyFill="1" applyBorder="1" applyAlignment="1">
      <alignment horizontal="right" vertical="top" wrapText="1"/>
    </xf>
    <xf numFmtId="0" fontId="0" fillId="7" borderId="1" xfId="0" applyFill="1" applyBorder="1" applyAlignment="1">
      <alignment horizontal="right" vertical="top"/>
    </xf>
    <xf numFmtId="0" fontId="6" fillId="7" borderId="1" xfId="0" applyFont="1" applyFill="1" applyBorder="1" applyAlignment="1">
      <alignment horizontal="right" vertical="top" wrapText="1"/>
    </xf>
    <xf numFmtId="0" fontId="1" fillId="5" borderId="2" xfId="0" applyFont="1" applyFill="1" applyBorder="1" applyAlignment="1">
      <alignment horizontal="right" vertical="top"/>
    </xf>
    <xf numFmtId="0" fontId="1" fillId="5" borderId="2" xfId="0" applyFont="1" applyFill="1" applyBorder="1" applyAlignment="1">
      <alignment horizontal="center" vertical="top"/>
    </xf>
    <xf numFmtId="0" fontId="1" fillId="41" borderId="1" xfId="0" applyFont="1" applyFill="1" applyBorder="1" applyAlignment="1">
      <alignment horizontal="left" vertical="top"/>
    </xf>
    <xf numFmtId="0" fontId="1" fillId="41" borderId="1" xfId="0" applyFont="1" applyFill="1" applyBorder="1" applyAlignment="1">
      <alignment horizontal="right" vertical="top"/>
    </xf>
    <xf numFmtId="0" fontId="1" fillId="41" borderId="1" xfId="0" applyFont="1" applyFill="1" applyBorder="1" applyAlignment="1">
      <alignment horizontal="center" vertical="top"/>
    </xf>
    <xf numFmtId="0" fontId="1" fillId="41" borderId="1" xfId="0" applyFont="1" applyFill="1" applyBorder="1" applyAlignment="1">
      <alignment vertical="top" wrapText="1"/>
    </xf>
    <xf numFmtId="0" fontId="1" fillId="8" borderId="1" xfId="0" applyFont="1" applyFill="1" applyBorder="1" applyAlignment="1">
      <alignment horizontal="left" vertical="top"/>
    </xf>
    <xf numFmtId="0" fontId="1" fillId="8" borderId="1" xfId="0" applyFont="1" applyFill="1" applyBorder="1" applyAlignment="1">
      <alignment horizontal="right" vertical="top"/>
    </xf>
    <xf numFmtId="0" fontId="1" fillId="8" borderId="1" xfId="0" applyFont="1" applyFill="1" applyBorder="1" applyAlignment="1">
      <alignment horizontal="center" vertical="top"/>
    </xf>
    <xf numFmtId="8" fontId="0" fillId="8" borderId="1" xfId="0" applyNumberFormat="1" applyFill="1" applyBorder="1" applyAlignment="1">
      <alignment horizontal="right" vertical="top"/>
    </xf>
    <xf numFmtId="0" fontId="1" fillId="8" borderId="1" xfId="0" applyFont="1" applyFill="1" applyBorder="1" applyAlignment="1">
      <alignment vertical="top" wrapText="1"/>
    </xf>
    <xf numFmtId="0" fontId="0" fillId="7" borderId="0" xfId="0" applyFill="1" applyAlignment="1">
      <alignment horizontal="right" vertical="top" wrapText="1"/>
    </xf>
    <xf numFmtId="0" fontId="0" fillId="7" borderId="1" xfId="0" applyFill="1" applyBorder="1" applyAlignment="1">
      <alignment horizontal="right" vertical="top" wrapText="1"/>
    </xf>
    <xf numFmtId="0" fontId="1" fillId="7" borderId="2" xfId="0" applyFont="1" applyFill="1" applyBorder="1" applyAlignment="1">
      <alignment horizontal="right" vertical="top"/>
    </xf>
    <xf numFmtId="0" fontId="1" fillId="7" borderId="2" xfId="0" applyFont="1" applyFill="1" applyBorder="1" applyAlignment="1">
      <alignment horizontal="center" vertical="top"/>
    </xf>
    <xf numFmtId="0" fontId="0" fillId="5" borderId="0" xfId="0" applyFill="1" applyAlignment="1">
      <alignment horizontal="right" vertical="top" wrapText="1"/>
    </xf>
    <xf numFmtId="0" fontId="0" fillId="41" borderId="1" xfId="0" applyFill="1" applyBorder="1" applyAlignment="1">
      <alignment horizontal="right" vertical="top" wrapText="1"/>
    </xf>
    <xf numFmtId="8" fontId="0" fillId="41" borderId="1" xfId="0" applyNumberFormat="1" applyFill="1" applyBorder="1" applyAlignment="1">
      <alignment horizontal="right" vertical="top"/>
    </xf>
    <xf numFmtId="0" fontId="0" fillId="4" borderId="0" xfId="0" applyFill="1" applyAlignment="1">
      <alignment horizontal="right" vertical="top" wrapText="1"/>
    </xf>
    <xf numFmtId="0" fontId="0" fillId="4" borderId="0" xfId="0" applyFill="1" applyAlignment="1">
      <alignment horizontal="right" wrapText="1"/>
    </xf>
    <xf numFmtId="0" fontId="0" fillId="7" borderId="3" xfId="0" applyFill="1" applyBorder="1" applyAlignment="1">
      <alignment horizontal="right" vertical="top" wrapText="1"/>
    </xf>
    <xf numFmtId="0" fontId="1" fillId="5" borderId="2" xfId="0" applyFont="1" applyFill="1" applyBorder="1" applyAlignment="1">
      <alignment horizontal="left" vertical="top"/>
    </xf>
    <xf numFmtId="0" fontId="1" fillId="42" borderId="1" xfId="0" applyFont="1" applyFill="1" applyBorder="1" applyAlignment="1">
      <alignment vertical="top" wrapText="1"/>
    </xf>
    <xf numFmtId="8" fontId="0" fillId="4" borderId="2" xfId="0" applyNumberFormat="1" applyFill="1" applyBorder="1" applyAlignment="1">
      <alignment horizontal="right" vertical="top"/>
    </xf>
    <xf numFmtId="8" fontId="0" fillId="43" borderId="1" xfId="0" applyNumberFormat="1" applyFill="1" applyBorder="1" applyAlignment="1">
      <alignment horizontal="right" vertical="top"/>
    </xf>
    <xf numFmtId="8" fontId="0" fillId="8" borderId="2" xfId="0" applyNumberFormat="1" applyFill="1" applyBorder="1" applyAlignment="1">
      <alignment horizontal="right" vertical="top"/>
    </xf>
    <xf numFmtId="0" fontId="5" fillId="6" borderId="1" xfId="0" applyFont="1" applyFill="1" applyBorder="1" applyAlignment="1">
      <alignment horizontal="right" vertical="top" wrapText="1"/>
    </xf>
    <xf numFmtId="0" fontId="0" fillId="5" borderId="18" xfId="0" applyFill="1" applyBorder="1" applyAlignment="1">
      <alignment horizontal="center" vertical="top" wrapText="1"/>
    </xf>
    <xf numFmtId="0" fontId="0" fillId="7" borderId="1" xfId="0" applyFill="1" applyBorder="1" applyAlignment="1">
      <alignment horizontal="center" vertical="top" wrapText="1"/>
    </xf>
    <xf numFmtId="0" fontId="0" fillId="4" borderId="17" xfId="0" applyFill="1" applyBorder="1" applyAlignment="1">
      <alignment horizontal="center" vertical="top" wrapText="1"/>
    </xf>
    <xf numFmtId="8" fontId="0" fillId="7" borderId="2" xfId="0" applyNumberFormat="1" applyFill="1" applyBorder="1" applyAlignment="1">
      <alignment horizontal="right" vertical="top"/>
    </xf>
    <xf numFmtId="0" fontId="5" fillId="6" borderId="0" xfId="0" applyFont="1" applyFill="1" applyAlignment="1">
      <alignment horizontal="right"/>
    </xf>
    <xf numFmtId="0" fontId="2" fillId="6" borderId="2" xfId="0" applyFont="1" applyFill="1" applyBorder="1" applyAlignment="1">
      <alignment horizontal="right" vertical="top"/>
    </xf>
    <xf numFmtId="0" fontId="1" fillId="0" borderId="1" xfId="0" applyFont="1" applyBorder="1" applyAlignment="1">
      <alignment vertical="top" wrapText="1"/>
    </xf>
    <xf numFmtId="8" fontId="0" fillId="4" borderId="17" xfId="0" applyNumberFormat="1" applyFill="1" applyBorder="1" applyAlignment="1">
      <alignment horizontal="right" vertical="top"/>
    </xf>
    <xf numFmtId="8" fontId="0" fillId="7" borderId="17" xfId="0" applyNumberFormat="1" applyFill="1" applyBorder="1" applyAlignment="1">
      <alignment horizontal="right" vertical="top"/>
    </xf>
    <xf numFmtId="0" fontId="5" fillId="6" borderId="1" xfId="0" applyFont="1" applyFill="1" applyBorder="1" applyAlignment="1">
      <alignment horizontal="right"/>
    </xf>
    <xf numFmtId="0" fontId="1" fillId="0" borderId="1" xfId="0" applyFont="1" applyBorder="1" applyAlignment="1">
      <alignment vertical="top"/>
    </xf>
    <xf numFmtId="8" fontId="0" fillId="5" borderId="19" xfId="0" applyNumberFormat="1" applyFill="1" applyBorder="1" applyAlignment="1">
      <alignment horizontal="right" vertical="top"/>
    </xf>
    <xf numFmtId="0" fontId="2" fillId="8" borderId="1" xfId="0" applyFont="1" applyFill="1" applyBorder="1" applyAlignment="1">
      <alignment vertical="top"/>
    </xf>
    <xf numFmtId="0" fontId="2" fillId="8" borderId="1" xfId="0" applyFont="1" applyFill="1" applyBorder="1" applyAlignment="1">
      <alignment horizontal="left" vertical="top"/>
    </xf>
    <xf numFmtId="0" fontId="2" fillId="8" borderId="1" xfId="0" applyFont="1" applyFill="1" applyBorder="1" applyAlignment="1">
      <alignment horizontal="right" vertical="top" wrapText="1"/>
    </xf>
    <xf numFmtId="3" fontId="2" fillId="8" borderId="1" xfId="0" applyNumberFormat="1" applyFont="1" applyFill="1" applyBorder="1" applyAlignment="1">
      <alignment horizontal="right" vertical="top"/>
    </xf>
    <xf numFmtId="0" fontId="2" fillId="8" borderId="1" xfId="0" applyFont="1" applyFill="1" applyBorder="1" applyAlignment="1">
      <alignment horizontal="center" vertical="top"/>
    </xf>
    <xf numFmtId="0" fontId="2" fillId="8" borderId="1" xfId="0" applyFont="1" applyFill="1" applyBorder="1" applyAlignment="1">
      <alignment vertical="top" wrapText="1"/>
    </xf>
    <xf numFmtId="8" fontId="5" fillId="6" borderId="2" xfId="0" applyNumberFormat="1" applyFont="1" applyFill="1" applyBorder="1" applyAlignment="1">
      <alignment horizontal="right" vertical="top"/>
    </xf>
    <xf numFmtId="8" fontId="2" fillId="6" borderId="1" xfId="0" applyNumberFormat="1" applyFont="1" applyFill="1" applyBorder="1" applyAlignment="1">
      <alignment horizontal="right" vertical="top"/>
    </xf>
    <xf numFmtId="0" fontId="2" fillId="6" borderId="6" xfId="0" applyFont="1" applyFill="1" applyBorder="1" applyAlignment="1">
      <alignment horizontal="left" vertical="top"/>
    </xf>
    <xf numFmtId="0" fontId="2" fillId="6" borderId="7" xfId="0" applyFont="1" applyFill="1" applyBorder="1" applyAlignment="1">
      <alignment horizontal="right" vertical="top"/>
    </xf>
    <xf numFmtId="0" fontId="2" fillId="4" borderId="1" xfId="0" applyFont="1" applyFill="1" applyBorder="1" applyAlignment="1">
      <alignment horizontal="left" vertical="top"/>
    </xf>
    <xf numFmtId="0" fontId="5" fillId="4" borderId="1" xfId="0" applyFont="1" applyFill="1" applyBorder="1" applyAlignment="1">
      <alignment horizontal="right"/>
    </xf>
    <xf numFmtId="0" fontId="2" fillId="4" borderId="1" xfId="0" applyFont="1" applyFill="1" applyBorder="1" applyAlignment="1">
      <alignment horizontal="right" vertical="top"/>
    </xf>
    <xf numFmtId="0" fontId="2" fillId="4" borderId="1" xfId="0" applyFont="1" applyFill="1" applyBorder="1" applyAlignment="1">
      <alignment horizontal="center" vertical="top"/>
    </xf>
    <xf numFmtId="8" fontId="5" fillId="4" borderId="1" xfId="0" applyNumberFormat="1" applyFont="1" applyFill="1" applyBorder="1" applyAlignment="1">
      <alignment horizontal="right" vertical="top"/>
    </xf>
    <xf numFmtId="8" fontId="2" fillId="6" borderId="19" xfId="0" applyNumberFormat="1" applyFont="1" applyFill="1" applyBorder="1" applyAlignment="1">
      <alignment horizontal="right" vertical="top"/>
    </xf>
    <xf numFmtId="0" fontId="2" fillId="0" borderId="1" xfId="0" applyFont="1" applyBorder="1" applyAlignment="1">
      <alignment vertical="top" wrapText="1"/>
    </xf>
    <xf numFmtId="6" fontId="2" fillId="6" borderId="1" xfId="0" applyNumberFormat="1" applyFont="1" applyFill="1" applyBorder="1" applyAlignment="1">
      <alignment horizontal="right" vertical="top"/>
    </xf>
    <xf numFmtId="6" fontId="2" fillId="6" borderId="1" xfId="0" applyNumberFormat="1" applyFont="1" applyFill="1" applyBorder="1" applyAlignment="1">
      <alignment horizontal="right" vertical="top" wrapText="1"/>
    </xf>
    <xf numFmtId="165" fontId="5" fillId="6" borderId="1" xfId="0" applyNumberFormat="1" applyFont="1" applyFill="1" applyBorder="1" applyAlignment="1">
      <alignment horizontal="right" vertical="top"/>
    </xf>
    <xf numFmtId="8" fontId="1" fillId="5" borderId="19" xfId="0" applyNumberFormat="1" applyFont="1" applyFill="1" applyBorder="1" applyAlignment="1">
      <alignment horizontal="right" vertical="top"/>
    </xf>
    <xf numFmtId="0" fontId="1" fillId="41" borderId="1" xfId="0" applyFont="1" applyFill="1" applyBorder="1" applyAlignment="1">
      <alignment horizontal="right" vertical="top" wrapText="1"/>
    </xf>
    <xf numFmtId="8" fontId="1" fillId="41" borderId="1" xfId="0" applyNumberFormat="1" applyFont="1" applyFill="1" applyBorder="1" applyAlignment="1">
      <alignment horizontal="right" vertical="top"/>
    </xf>
    <xf numFmtId="8" fontId="0" fillId="7" borderId="19" xfId="0" applyNumberFormat="1" applyFill="1" applyBorder="1" applyAlignment="1">
      <alignment horizontal="right" vertical="top"/>
    </xf>
    <xf numFmtId="8" fontId="5" fillId="6" borderId="17" xfId="0" applyNumberFormat="1" applyFont="1" applyFill="1" applyBorder="1" applyAlignment="1">
      <alignment horizontal="right" vertical="top"/>
    </xf>
    <xf numFmtId="8" fontId="1" fillId="5" borderId="1" xfId="0" applyNumberFormat="1" applyFont="1" applyFill="1" applyBorder="1" applyAlignment="1">
      <alignment horizontal="right" vertical="top"/>
    </xf>
    <xf numFmtId="8" fontId="1" fillId="43" borderId="1" xfId="0" applyNumberFormat="1" applyFont="1" applyFill="1" applyBorder="1" applyAlignment="1">
      <alignment horizontal="right" vertical="top"/>
    </xf>
    <xf numFmtId="8" fontId="1" fillId="8" borderId="1" xfId="0" applyNumberFormat="1" applyFont="1" applyFill="1" applyBorder="1" applyAlignment="1">
      <alignment horizontal="right" vertical="top"/>
    </xf>
    <xf numFmtId="8" fontId="1" fillId="8" borderId="2" xfId="0" applyNumberFormat="1" applyFont="1" applyFill="1" applyBorder="1" applyAlignment="1">
      <alignment horizontal="right" vertical="top"/>
    </xf>
    <xf numFmtId="8" fontId="1" fillId="4" borderId="17" xfId="0" applyNumberFormat="1" applyFont="1" applyFill="1" applyBorder="1" applyAlignment="1">
      <alignment horizontal="right" vertical="top"/>
    </xf>
    <xf numFmtId="8" fontId="1" fillId="4" borderId="2" xfId="0" applyNumberFormat="1" applyFont="1" applyFill="1" applyBorder="1" applyAlignment="1">
      <alignment horizontal="right" vertical="top"/>
    </xf>
    <xf numFmtId="8" fontId="2" fillId="6" borderId="2" xfId="0" applyNumberFormat="1" applyFont="1" applyFill="1" applyBorder="1" applyAlignment="1">
      <alignment horizontal="right" vertical="top"/>
    </xf>
    <xf numFmtId="8" fontId="1" fillId="5" borderId="2" xfId="0" applyNumberFormat="1" applyFont="1" applyFill="1" applyBorder="1" applyAlignment="1">
      <alignment horizontal="right" vertical="top"/>
    </xf>
    <xf numFmtId="8" fontId="2" fillId="8" borderId="1" xfId="0" applyNumberFormat="1" applyFont="1" applyFill="1" applyBorder="1" applyAlignment="1">
      <alignment horizontal="right" vertical="top"/>
    </xf>
    <xf numFmtId="8" fontId="1" fillId="7" borderId="2" xfId="0" applyNumberFormat="1" applyFont="1" applyFill="1" applyBorder="1" applyAlignment="1">
      <alignment horizontal="right" vertical="top"/>
    </xf>
    <xf numFmtId="8" fontId="1" fillId="5" borderId="18" xfId="0" applyNumberFormat="1" applyFont="1" applyFill="1" applyBorder="1" applyAlignment="1">
      <alignment horizontal="right" vertical="top"/>
    </xf>
  </cellXfs>
  <cellStyles count="45">
    <cellStyle name="20% - Accent1" xfId="17" builtinId="30" customBuiltin="1"/>
    <cellStyle name="20% - Accent2" xfId="20" builtinId="34" customBuiltin="1"/>
    <cellStyle name="20% - Accent3" xfId="23" builtinId="38" customBuiltin="1"/>
    <cellStyle name="20% - Accent4" xfId="26" builtinId="42" customBuiltin="1"/>
    <cellStyle name="20% - Accent5" xfId="29" builtinId="46" customBuiltin="1"/>
    <cellStyle name="20% - Accent6" xfId="32" builtinId="50" customBuiltin="1"/>
    <cellStyle name="40% - Accent1" xfId="18" builtinId="31" customBuiltin="1"/>
    <cellStyle name="40% - Accent2" xfId="21" builtinId="35" customBuiltin="1"/>
    <cellStyle name="40% - Accent3" xfId="24" builtinId="39" customBuiltin="1"/>
    <cellStyle name="40% - Accent4" xfId="27" builtinId="43" customBuiltin="1"/>
    <cellStyle name="40% - Accent5" xfId="30" builtinId="47" customBuiltin="1"/>
    <cellStyle name="40% - Accent6" xfId="33" builtinId="51" customBuiltin="1"/>
    <cellStyle name="60% - Accent1 2" xfId="36" xr:uid="{1A15C706-63BF-413E-B0B4-FB6C7CDDFB91}"/>
    <cellStyle name="60% - Accent2 2" xfId="37" xr:uid="{22AF86DC-8D1E-4267-BC95-13E2D2DE42FF}"/>
    <cellStyle name="60% - Accent3 2" xfId="38" xr:uid="{73D1DD7E-C4D6-4AAB-87DF-E4ABD0350CAC}"/>
    <cellStyle name="60% - Accent4 2" xfId="39" xr:uid="{E0899F58-69C1-45BC-906E-6B72361E1DF2}"/>
    <cellStyle name="60% - Accent5 2" xfId="40" xr:uid="{05C9896E-7F5E-413A-BC8C-6012515639D1}"/>
    <cellStyle name="60% - Accent6 2" xfId="41" xr:uid="{DC78FAE5-1716-4CF7-8FCE-4A1ABF56CC3F}"/>
    <cellStyle name="Accent1" xfId="16" builtinId="29" customBuiltin="1"/>
    <cellStyle name="Accent2" xfId="19" builtinId="33" customBuiltin="1"/>
    <cellStyle name="Accent3" xfId="22" builtinId="37" customBuiltin="1"/>
    <cellStyle name="Accent4" xfId="25" builtinId="41" customBuiltin="1"/>
    <cellStyle name="Accent5" xfId="28" builtinId="45" customBuiltin="1"/>
    <cellStyle name="Accent6" xfId="31" builtinId="49" customBuiltin="1"/>
    <cellStyle name="Bad" xfId="6" builtinId="27" customBuiltin="1"/>
    <cellStyle name="Calculation" xfId="9" builtinId="22" customBuiltin="1"/>
    <cellStyle name="Check Cell" xfId="11" builtinId="23" customBuiltin="1"/>
    <cellStyle name="Explanatory Text" xfId="14" builtinId="53"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Input" xfId="7" builtinId="20" customBuiltin="1"/>
    <cellStyle name="Linked Cell" xfId="10" builtinId="24" customBuiltin="1"/>
    <cellStyle name="Neutral 2" xfId="35" xr:uid="{1D741F38-4079-4F28-9FD4-1B4EE31795C3}"/>
    <cellStyle name="Normal" xfId="0" builtinId="0"/>
    <cellStyle name="Normal 2" xfId="42" xr:uid="{84B3EA5F-F063-481E-A378-804E1D8B377B}"/>
    <cellStyle name="Normal 3" xfId="43" xr:uid="{C2E5E2C9-0EB2-4EBA-8477-5B6F4F1C2279}"/>
    <cellStyle name="Normal 4" xfId="44" xr:uid="{961AF069-4504-4727-9BB8-76DA3D8578BC}"/>
    <cellStyle name="Note" xfId="13" builtinId="10" customBuiltin="1"/>
    <cellStyle name="Output" xfId="8" builtinId="21" customBuiltin="1"/>
    <cellStyle name="Title 2" xfId="34" xr:uid="{9C9B1EA3-AE86-41C0-9978-2C5DEDA55352}"/>
    <cellStyle name="Total" xfId="15" builtinId="25" customBuiltin="1"/>
    <cellStyle name="Warning Text" xfId="12" builtinId="11" customBuiltin="1"/>
  </cellStyles>
  <dxfs count="36">
    <dxf>
      <numFmt numFmtId="10" formatCode="&quot;$&quot;#,##0_);[Red]\(&quot;$&quot;#,##0\)"/>
    </dxf>
    <dxf>
      <numFmt numFmtId="10" formatCode="&quot;$&quot;#,##0_);[Red]\(&quot;$&quot;#,##0\)"/>
    </dxf>
    <dxf>
      <numFmt numFmtId="10" formatCode="&quot;$&quot;#,##0_);[Red]\(&quot;$&quot;#,##0\)"/>
    </dxf>
    <dxf>
      <numFmt numFmtId="10" formatCode="&quot;$&quot;#,##0_);[Red]\(&quot;$&quot;#,##0\)"/>
    </dxf>
    <dxf>
      <numFmt numFmtId="10" formatCode="&quot;$&quot;#,##0_);[Red]\(&quot;$&quot;#,##0\)"/>
    </dxf>
    <dxf>
      <numFmt numFmtId="10" formatCode="&quot;$&quot;#,##0_);[Red]\(&quot;$&quot;#,##0\)"/>
    </dxf>
    <dxf>
      <numFmt numFmtId="10" formatCode="&quot;$&quot;#,##0_);[Red]\(&quot;$&quot;#,##0\)"/>
    </dxf>
    <dxf>
      <numFmt numFmtId="10" formatCode="&quot;$&quot;#,##0_);[Red]\(&quot;$&quot;#,##0\)"/>
    </dxf>
    <dxf>
      <font>
        <b val="0"/>
        <i val="0"/>
        <strike val="0"/>
        <condense val="0"/>
        <extend val="0"/>
        <outline val="0"/>
        <shadow val="0"/>
        <u val="none"/>
        <vertAlign val="baseline"/>
        <sz val="11"/>
        <color theme="0"/>
        <name val="Calibri"/>
        <family val="2"/>
        <scheme val="minor"/>
      </font>
      <fill>
        <patternFill patternType="solid">
          <fgColor indexed="64"/>
          <bgColor theme="5" tint="-0.249977111117893"/>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0"/>
        <name val="Calibri"/>
        <family val="2"/>
        <scheme val="minor"/>
      </font>
      <numFmt numFmtId="12" formatCode="&quot;$&quot;#,##0.00_);[Red]\(&quot;$&quot;#,##0.00\)"/>
      <fill>
        <patternFill patternType="solid">
          <fgColor indexed="64"/>
          <bgColor theme="5" tint="-0.249977111117893"/>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0"/>
        <name val="Calibri"/>
        <family val="2"/>
        <scheme val="minor"/>
      </font>
      <numFmt numFmtId="12" formatCode="&quot;$&quot;#,##0.00_);[Red]\(&quot;$&quot;#,##0.00\)"/>
      <fill>
        <patternFill patternType="solid">
          <fgColor indexed="64"/>
          <bgColor theme="5" tint="-0.249977111117893"/>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Calibri"/>
        <family val="2"/>
        <scheme val="minor"/>
      </font>
      <numFmt numFmtId="12" formatCode="&quot;$&quot;#,##0.00_);[Red]\(&quot;$&quot;#,##0.00\)"/>
      <fill>
        <patternFill patternType="solid">
          <fgColor indexed="64"/>
          <bgColor theme="5" tint="-0.249977111117893"/>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Calibri"/>
        <family val="2"/>
        <scheme val="minor"/>
      </font>
      <numFmt numFmtId="164" formatCode="_(* #,##0_);_(* \(#,##0\);_(* &quot;-&quot;??_);_(@_)"/>
      <fill>
        <patternFill patternType="solid">
          <fgColor indexed="64"/>
          <bgColor theme="5" tint="-0.249977111117893"/>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Calibri"/>
        <family val="2"/>
        <scheme val="minor"/>
      </font>
      <numFmt numFmtId="164" formatCode="_(* #,##0_);_(* \(#,##0\);_(* &quot;-&quot;??_);_(@_)"/>
      <fill>
        <patternFill patternType="solid">
          <fgColor indexed="64"/>
          <bgColor theme="5" tint="-0.249977111117893"/>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5" tint="-0.249977111117893"/>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5" tint="-0.249977111117893"/>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family val="2"/>
      </font>
      <numFmt numFmtId="12" formatCode="&quot;$&quot;#,##0.00_);[Red]\(&quot;$&quot;#,##0.00\)"/>
      <fill>
        <patternFill patternType="none">
          <bgColor auto="1"/>
        </patternFill>
      </fill>
      <alignment horizontal="right" vertical="top" textRotation="0" wrapText="0" indent="0" justifyLastLine="0" shrinkToFit="0" readingOrder="0"/>
      <border outline="0">
        <left style="thin">
          <color indexed="64"/>
        </left>
      </border>
    </dxf>
    <dxf>
      <font>
        <b val="0"/>
        <family val="2"/>
      </font>
      <numFmt numFmtId="12" formatCode="&quot;$&quot;#,##0.00_);[Red]\(&quot;$&quot;#,##0.00\)"/>
      <fill>
        <patternFill patternType="none">
          <bgColor auto="1"/>
        </patternFill>
      </fill>
      <alignment horizontal="right" vertical="top" textRotation="0" wrapText="0" indent="0" justifyLastLine="0" shrinkToFit="0" readingOrder="0"/>
      <border outline="0">
        <right style="thin">
          <color indexed="64"/>
        </right>
      </border>
    </dxf>
    <dxf>
      <numFmt numFmtId="10" formatCode="&quot;$&quot;#,##0_);[Red]\(&quot;$&quot;#,##0\)"/>
    </dxf>
    <dxf>
      <numFmt numFmtId="10" formatCode="&quot;$&quot;#,##0_);[Red]\(&quot;$&quot;#,##0\)"/>
    </dxf>
    <dxf>
      <numFmt numFmtId="10" formatCode="&quot;$&quot;#,##0_);[Red]\(&quot;$&quot;#,##0\)"/>
    </dxf>
    <dxf>
      <numFmt numFmtId="10" formatCode="&quot;$&quot;#,##0_);[Red]\(&quot;$&quot;#,##0\)"/>
    </dxf>
    <dxf>
      <font>
        <b val="0"/>
        <strike val="0"/>
        <outline val="0"/>
        <shadow val="0"/>
        <u val="none"/>
        <vertAlign val="baseline"/>
        <sz val="11"/>
        <color auto="1"/>
        <name val="Calibri"/>
        <family val="2"/>
        <scheme val="minor"/>
      </font>
      <numFmt numFmtId="0" formatCode="General"/>
      <fill>
        <patternFill patternType="none">
          <fgColor indexed="64"/>
          <bgColor auto="1"/>
        </patternFill>
      </fill>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auto="1"/>
        </patternFill>
      </fill>
      <alignment horizontal="righ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auto="1"/>
        </patternFill>
      </fill>
      <alignment horizontal="righ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auto="1"/>
        </patternFill>
      </fill>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0" formatCode="&quot;$&quot;#,##0_);[Red]\(&quot;$&quot;#,##0\)"/>
    </dxf>
    <dxf>
      <numFmt numFmtId="10" formatCode="&quot;$&quot;#,##0_);[Red]\(&quot;$&quot;#,##0\)"/>
    </dxf>
    <dxf>
      <numFmt numFmtId="10" formatCode="&quot;$&quot;#,##0_);[Red]\(&quot;$&quot;#,##0\)"/>
    </dxf>
    <dxf>
      <numFmt numFmtId="10" formatCode="&quot;$&quot;#,##0_);[Red]\(&quot;$&quot;#,##0\)"/>
    </dxf>
    <dxf>
      <border>
        <top style="thin">
          <color indexed="64"/>
        </top>
      </border>
    </dxf>
    <dxf>
      <font>
        <strike val="0"/>
        <outline val="0"/>
        <shadow val="0"/>
        <u val="none"/>
        <vertAlign val="baseline"/>
        <sz val="11"/>
        <color theme="0"/>
        <name val="Calibri"/>
        <scheme val="minor"/>
      </font>
      <fill>
        <patternFill patternType="solid">
          <fgColor indexed="64"/>
          <bgColor theme="5" tint="-0.249977111117893"/>
        </patternFill>
      </fill>
      <border diagonalUp="0" diagonalDown="0" outline="0">
        <left style="thin">
          <color indexed="64"/>
        </left>
        <right style="thin">
          <color indexed="64"/>
        </right>
        <top/>
        <bottom/>
      </border>
    </dxf>
    <dxf>
      <font>
        <b val="0"/>
        <strike val="0"/>
        <outline val="0"/>
        <shadow val="0"/>
        <u val="none"/>
        <vertAlign val="baseline"/>
        <sz val="11"/>
        <color auto="1"/>
        <name val="Calibri"/>
        <family val="2"/>
        <scheme val="minor"/>
      </font>
      <fill>
        <patternFill patternType="none">
          <fgColor indexed="64"/>
          <bgColor auto="1"/>
        </patternFill>
      </fill>
      <alignment vertical="top" textRotation="0" indent="0" justifyLastLine="0" shrinkToFit="0" readingOrder="0"/>
    </dxf>
    <dxf>
      <fill>
        <patternFill patternType="solid">
          <fgColor indexed="64"/>
          <bgColor theme="5" tint="-0.24994659260841701"/>
        </patternFill>
      </fill>
      <alignment horizontal="left" vertical="bottom" textRotation="0" wrapText="0" indent="0" justifyLastLine="0" shrinkToFit="0" readingOrder="0"/>
    </dxf>
  </dxfs>
  <tableStyles count="0" defaultTableStyle="TableStyleMedium2" defaultPivotStyle="PivotStyleLight16"/>
  <colors>
    <mruColors>
      <color rgb="FFB8E0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[FY2026 - CDSF Dashboard.xlsx]Totals by District!PivotTable1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'Totals by District'!$B$3</c:f>
              <c:strCache>
                <c:ptCount val="1"/>
                <c:pt idx="0">
                  <c:v>Sum of Max Spend</c:v>
                </c:pt>
              </c:strCache>
            </c:strRef>
          </c:tx>
          <c:spPr>
            <a:solidFill>
              <a:schemeClr val="accent1"/>
            </a:solidFill>
            <a:ln>
              <a:noFill/>
            </a:ln>
            <a:effectLst/>
          </c:spPr>
          <c:invertIfNegative val="0"/>
          <c:cat>
            <c:strRef>
              <c:f>'Totals by District'!$A$4:$A$15</c:f>
              <c:strCache>
                <c:ptCount val="11"/>
                <c:pt idx="0">
                  <c:v>A</c:v>
                </c:pt>
                <c:pt idx="1">
                  <c:v>B</c:v>
                </c:pt>
                <c:pt idx="2">
                  <c:v>C</c:v>
                </c:pt>
                <c:pt idx="3">
                  <c:v>D</c:v>
                </c:pt>
                <c:pt idx="4">
                  <c:v>E</c:v>
                </c:pt>
                <c:pt idx="5">
                  <c:v>F</c:v>
                </c:pt>
                <c:pt idx="6">
                  <c:v>G</c:v>
                </c:pt>
                <c:pt idx="7">
                  <c:v>H</c:v>
                </c:pt>
                <c:pt idx="8">
                  <c:v>I</c:v>
                </c:pt>
                <c:pt idx="9">
                  <c:v>J</c:v>
                </c:pt>
                <c:pt idx="10">
                  <c:v>K</c:v>
                </c:pt>
              </c:strCache>
            </c:strRef>
          </c:cat>
          <c:val>
            <c:numRef>
              <c:f>'Totals by District'!$B$4:$B$15</c:f>
              <c:numCache>
                <c:formatCode>"$"#,##0_);[Red]\("$"#,##0\)</c:formatCode>
                <c:ptCount val="11"/>
                <c:pt idx="0">
                  <c:v>778776.02</c:v>
                </c:pt>
                <c:pt idx="1">
                  <c:v>979264.12</c:v>
                </c:pt>
                <c:pt idx="2">
                  <c:v>1015236.51</c:v>
                </c:pt>
                <c:pt idx="3">
                  <c:v>580787.82000000007</c:v>
                </c:pt>
                <c:pt idx="4">
                  <c:v>476862.83</c:v>
                </c:pt>
                <c:pt idx="5">
                  <c:v>518921.08999999997</c:v>
                </c:pt>
                <c:pt idx="6">
                  <c:v>443941.69</c:v>
                </c:pt>
                <c:pt idx="7">
                  <c:v>573278.94999999995</c:v>
                </c:pt>
                <c:pt idx="8">
                  <c:v>817719.42999999993</c:v>
                </c:pt>
                <c:pt idx="9">
                  <c:v>907123.01</c:v>
                </c:pt>
                <c:pt idx="10">
                  <c:v>348123.74</c:v>
                </c:pt>
              </c:numCache>
            </c:numRef>
          </c:val>
          <c:extLst>
            <c:ext xmlns:c16="http://schemas.microsoft.com/office/drawing/2014/chart" uri="{C3380CC4-5D6E-409C-BE32-E72D297353CC}">
              <c16:uniqueId val="{00000000-D58E-418E-B461-3B474DA402B7}"/>
            </c:ext>
          </c:extLst>
        </c:ser>
        <c:ser>
          <c:idx val="1"/>
          <c:order val="1"/>
          <c:tx>
            <c:strRef>
              <c:f>'Totals by District'!$C$3</c:f>
              <c:strCache>
                <c:ptCount val="1"/>
                <c:pt idx="0">
                  <c:v>Sum of YTD Expenses</c:v>
                </c:pt>
              </c:strCache>
            </c:strRef>
          </c:tx>
          <c:spPr>
            <a:solidFill>
              <a:schemeClr val="accent2"/>
            </a:solidFill>
            <a:ln>
              <a:noFill/>
            </a:ln>
            <a:effectLst/>
          </c:spPr>
          <c:invertIfNegative val="0"/>
          <c:cat>
            <c:strRef>
              <c:f>'Totals by District'!$A$4:$A$15</c:f>
              <c:strCache>
                <c:ptCount val="11"/>
                <c:pt idx="0">
                  <c:v>A</c:v>
                </c:pt>
                <c:pt idx="1">
                  <c:v>B</c:v>
                </c:pt>
                <c:pt idx="2">
                  <c:v>C</c:v>
                </c:pt>
                <c:pt idx="3">
                  <c:v>D</c:v>
                </c:pt>
                <c:pt idx="4">
                  <c:v>E</c:v>
                </c:pt>
                <c:pt idx="5">
                  <c:v>F</c:v>
                </c:pt>
                <c:pt idx="6">
                  <c:v>G</c:v>
                </c:pt>
                <c:pt idx="7">
                  <c:v>H</c:v>
                </c:pt>
                <c:pt idx="8">
                  <c:v>I</c:v>
                </c:pt>
                <c:pt idx="9">
                  <c:v>J</c:v>
                </c:pt>
                <c:pt idx="10">
                  <c:v>K</c:v>
                </c:pt>
              </c:strCache>
            </c:strRef>
          </c:cat>
          <c:val>
            <c:numRef>
              <c:f>'Totals by District'!$C$4:$C$15</c:f>
              <c:numCache>
                <c:formatCode>"$"#,##0_);[Red]\("$"#,##0\)</c:formatCode>
                <c:ptCount val="11"/>
                <c:pt idx="0">
                  <c:v>364528.74</c:v>
                </c:pt>
                <c:pt idx="1">
                  <c:v>434071.88</c:v>
                </c:pt>
                <c:pt idx="2">
                  <c:v>369887.79000000004</c:v>
                </c:pt>
                <c:pt idx="3">
                  <c:v>198787.64999999997</c:v>
                </c:pt>
                <c:pt idx="4">
                  <c:v>221269.49000000002</c:v>
                </c:pt>
                <c:pt idx="5">
                  <c:v>41175.020000000004</c:v>
                </c:pt>
                <c:pt idx="6">
                  <c:v>289301.71000000008</c:v>
                </c:pt>
                <c:pt idx="7">
                  <c:v>204996.50000000003</c:v>
                </c:pt>
                <c:pt idx="8">
                  <c:v>169900.08000000002</c:v>
                </c:pt>
                <c:pt idx="9">
                  <c:v>323344.7</c:v>
                </c:pt>
                <c:pt idx="10">
                  <c:v>37168.1</c:v>
                </c:pt>
              </c:numCache>
            </c:numRef>
          </c:val>
          <c:extLst>
            <c:ext xmlns:c16="http://schemas.microsoft.com/office/drawing/2014/chart" uri="{C3380CC4-5D6E-409C-BE32-E72D297353CC}">
              <c16:uniqueId val="{00000001-D58E-418E-B461-3B474DA402B7}"/>
            </c:ext>
          </c:extLst>
        </c:ser>
        <c:dLbls>
          <c:showLegendKey val="0"/>
          <c:showVal val="0"/>
          <c:showCatName val="0"/>
          <c:showSerName val="0"/>
          <c:showPercent val="0"/>
          <c:showBubbleSize val="0"/>
        </c:dLbls>
        <c:gapWidth val="219"/>
        <c:overlap val="-27"/>
        <c:axId val="236927136"/>
        <c:axId val="439929680"/>
      </c:barChart>
      <c:catAx>
        <c:axId val="236927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929680"/>
        <c:crosses val="autoZero"/>
        <c:auto val="1"/>
        <c:lblAlgn val="ctr"/>
        <c:lblOffset val="100"/>
        <c:noMultiLvlLbl val="0"/>
      </c:catAx>
      <c:valAx>
        <c:axId val="43992968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69271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[FY2026 - CDSF Dashboard.xlsx]Totals by Department!PivotTable2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'Totals by Department'!$B$3</c:f>
              <c:strCache>
                <c:ptCount val="1"/>
                <c:pt idx="0">
                  <c:v>Sum of YTD Expenses</c:v>
                </c:pt>
              </c:strCache>
            </c:strRef>
          </c:tx>
          <c:spPr>
            <a:solidFill>
              <a:schemeClr val="accent1"/>
            </a:solidFill>
            <a:ln>
              <a:noFill/>
            </a:ln>
            <a:effectLst/>
          </c:spPr>
          <c:invertIfNegative val="0"/>
          <c:cat>
            <c:strRef>
              <c:f>'Totals by Department'!$A$4:$A$28</c:f>
              <c:strCache>
                <c:ptCount val="24"/>
                <c:pt idx="0">
                  <c:v>ARA</c:v>
                </c:pt>
                <c:pt idx="1">
                  <c:v>CNL</c:v>
                </c:pt>
                <c:pt idx="2">
                  <c:v>DON</c:v>
                </c:pt>
                <c:pt idx="3">
                  <c:v>HFD</c:v>
                </c:pt>
                <c:pt idx="4">
                  <c:v>HHD</c:v>
                </c:pt>
                <c:pt idx="5">
                  <c:v>HPARD</c:v>
                </c:pt>
                <c:pt idx="6">
                  <c:v>HPD</c:v>
                </c:pt>
                <c:pt idx="7">
                  <c:v>HPL</c:v>
                </c:pt>
                <c:pt idx="8">
                  <c:v>HPW</c:v>
                </c:pt>
                <c:pt idx="9">
                  <c:v>MOCA</c:v>
                </c:pt>
                <c:pt idx="10">
                  <c:v>MOED</c:v>
                </c:pt>
                <c:pt idx="11">
                  <c:v>OBO</c:v>
                </c:pt>
                <c:pt idx="12">
                  <c:v>PD</c:v>
                </c:pt>
                <c:pt idx="13">
                  <c:v>SWD</c:v>
                </c:pt>
                <c:pt idx="14">
                  <c:v>(blank)</c:v>
                </c:pt>
                <c:pt idx="15">
                  <c:v>MOSE</c:v>
                </c:pt>
                <c:pt idx="16">
                  <c:v>HTV</c:v>
                </c:pt>
                <c:pt idx="17">
                  <c:v>MYR</c:v>
                </c:pt>
                <c:pt idx="18">
                  <c:v>GSD</c:v>
                </c:pt>
                <c:pt idx="19">
                  <c:v>HITS</c:v>
                </c:pt>
                <c:pt idx="20">
                  <c:v>OEM</c:v>
                </c:pt>
                <c:pt idx="21">
                  <c:v>TBD</c:v>
                </c:pt>
                <c:pt idx="22">
                  <c:v>HFD </c:v>
                </c:pt>
                <c:pt idx="23">
                  <c:v>HPD </c:v>
                </c:pt>
              </c:strCache>
            </c:strRef>
          </c:cat>
          <c:val>
            <c:numRef>
              <c:f>'Totals by Department'!$B$4:$B$28</c:f>
              <c:numCache>
                <c:formatCode>"$"#,##0_);[Red]\("$"#,##0\)</c:formatCode>
                <c:ptCount val="24"/>
                <c:pt idx="0">
                  <c:v>29539.58</c:v>
                </c:pt>
                <c:pt idx="1">
                  <c:v>10459.950000000001</c:v>
                </c:pt>
                <c:pt idx="2">
                  <c:v>203239.03</c:v>
                </c:pt>
                <c:pt idx="3">
                  <c:v>0</c:v>
                </c:pt>
                <c:pt idx="4">
                  <c:v>264000.2</c:v>
                </c:pt>
                <c:pt idx="5">
                  <c:v>178006.08000000002</c:v>
                </c:pt>
                <c:pt idx="6">
                  <c:v>809357.92000000027</c:v>
                </c:pt>
                <c:pt idx="7">
                  <c:v>33000</c:v>
                </c:pt>
                <c:pt idx="8">
                  <c:v>34963</c:v>
                </c:pt>
                <c:pt idx="9">
                  <c:v>0</c:v>
                </c:pt>
                <c:pt idx="10">
                  <c:v>49500</c:v>
                </c:pt>
                <c:pt idx="11">
                  <c:v>2886.5199999999982</c:v>
                </c:pt>
                <c:pt idx="12">
                  <c:v>10000</c:v>
                </c:pt>
                <c:pt idx="13">
                  <c:v>455990.69999999995</c:v>
                </c:pt>
                <c:pt idx="14">
                  <c:v>0</c:v>
                </c:pt>
                <c:pt idx="15">
                  <c:v>0</c:v>
                </c:pt>
                <c:pt idx="16">
                  <c:v>100000</c:v>
                </c:pt>
                <c:pt idx="17">
                  <c:v>115498.13</c:v>
                </c:pt>
                <c:pt idx="18">
                  <c:v>133333.28</c:v>
                </c:pt>
                <c:pt idx="19">
                  <c:v>1154.69</c:v>
                </c:pt>
                <c:pt idx="20">
                  <c:v>0</c:v>
                </c:pt>
                <c:pt idx="21">
                  <c:v>0</c:v>
                </c:pt>
                <c:pt idx="22">
                  <c:v>59988.38</c:v>
                </c:pt>
                <c:pt idx="23">
                  <c:v>163514.20000000001</c:v>
                </c:pt>
              </c:numCache>
            </c:numRef>
          </c:val>
          <c:extLst>
            <c:ext xmlns:c16="http://schemas.microsoft.com/office/drawing/2014/chart" uri="{C3380CC4-5D6E-409C-BE32-E72D297353CC}">
              <c16:uniqueId val="{00000000-4F95-486C-9454-25CD9BF27A3D}"/>
            </c:ext>
          </c:extLst>
        </c:ser>
        <c:ser>
          <c:idx val="1"/>
          <c:order val="1"/>
          <c:tx>
            <c:strRef>
              <c:f>'Totals by Department'!$C$3</c:f>
              <c:strCache>
                <c:ptCount val="1"/>
                <c:pt idx="0">
                  <c:v>Sum of Max Spend</c:v>
                </c:pt>
              </c:strCache>
            </c:strRef>
          </c:tx>
          <c:spPr>
            <a:solidFill>
              <a:schemeClr val="accent2"/>
            </a:solidFill>
            <a:ln>
              <a:noFill/>
            </a:ln>
            <a:effectLst/>
          </c:spPr>
          <c:invertIfNegative val="0"/>
          <c:cat>
            <c:strRef>
              <c:f>'Totals by Department'!$A$4:$A$28</c:f>
              <c:strCache>
                <c:ptCount val="24"/>
                <c:pt idx="0">
                  <c:v>ARA</c:v>
                </c:pt>
                <c:pt idx="1">
                  <c:v>CNL</c:v>
                </c:pt>
                <c:pt idx="2">
                  <c:v>DON</c:v>
                </c:pt>
                <c:pt idx="3">
                  <c:v>HFD</c:v>
                </c:pt>
                <c:pt idx="4">
                  <c:v>HHD</c:v>
                </c:pt>
                <c:pt idx="5">
                  <c:v>HPARD</c:v>
                </c:pt>
                <c:pt idx="6">
                  <c:v>HPD</c:v>
                </c:pt>
                <c:pt idx="7">
                  <c:v>HPL</c:v>
                </c:pt>
                <c:pt idx="8">
                  <c:v>HPW</c:v>
                </c:pt>
                <c:pt idx="9">
                  <c:v>MOCA</c:v>
                </c:pt>
                <c:pt idx="10">
                  <c:v>MOED</c:v>
                </c:pt>
                <c:pt idx="11">
                  <c:v>OBO</c:v>
                </c:pt>
                <c:pt idx="12">
                  <c:v>PD</c:v>
                </c:pt>
                <c:pt idx="13">
                  <c:v>SWD</c:v>
                </c:pt>
                <c:pt idx="14">
                  <c:v>(blank)</c:v>
                </c:pt>
                <c:pt idx="15">
                  <c:v>MOSE</c:v>
                </c:pt>
                <c:pt idx="16">
                  <c:v>HTV</c:v>
                </c:pt>
                <c:pt idx="17">
                  <c:v>MYR</c:v>
                </c:pt>
                <c:pt idx="18">
                  <c:v>GSD</c:v>
                </c:pt>
                <c:pt idx="19">
                  <c:v>HITS</c:v>
                </c:pt>
                <c:pt idx="20">
                  <c:v>OEM</c:v>
                </c:pt>
                <c:pt idx="21">
                  <c:v>TBD</c:v>
                </c:pt>
                <c:pt idx="22">
                  <c:v>HFD </c:v>
                </c:pt>
                <c:pt idx="23">
                  <c:v>HPD </c:v>
                </c:pt>
              </c:strCache>
            </c:strRef>
          </c:cat>
          <c:val>
            <c:numRef>
              <c:f>'Totals by Department'!$C$4:$C$28</c:f>
              <c:numCache>
                <c:formatCode>"$"#,##0_);[Red]\("$"#,##0\)</c:formatCode>
                <c:ptCount val="24"/>
                <c:pt idx="0">
                  <c:v>90843</c:v>
                </c:pt>
                <c:pt idx="1">
                  <c:v>16259.95</c:v>
                </c:pt>
                <c:pt idx="2">
                  <c:v>850279.27</c:v>
                </c:pt>
                <c:pt idx="3">
                  <c:v>7766.02</c:v>
                </c:pt>
                <c:pt idx="4">
                  <c:v>713481.38</c:v>
                </c:pt>
                <c:pt idx="5">
                  <c:v>1234904.7599999998</c:v>
                </c:pt>
                <c:pt idx="6">
                  <c:v>1400605.68</c:v>
                </c:pt>
                <c:pt idx="7">
                  <c:v>133500</c:v>
                </c:pt>
                <c:pt idx="8">
                  <c:v>830856.98</c:v>
                </c:pt>
                <c:pt idx="9">
                  <c:v>23600</c:v>
                </c:pt>
                <c:pt idx="10">
                  <c:v>49500</c:v>
                </c:pt>
                <c:pt idx="11">
                  <c:v>25000</c:v>
                </c:pt>
                <c:pt idx="12">
                  <c:v>10000</c:v>
                </c:pt>
                <c:pt idx="13">
                  <c:v>1098236.8700000001</c:v>
                </c:pt>
                <c:pt idx="14">
                  <c:v>7000</c:v>
                </c:pt>
                <c:pt idx="15">
                  <c:v>18000</c:v>
                </c:pt>
                <c:pt idx="16">
                  <c:v>156000</c:v>
                </c:pt>
                <c:pt idx="17">
                  <c:v>190848.13</c:v>
                </c:pt>
                <c:pt idx="18">
                  <c:v>221148.86</c:v>
                </c:pt>
                <c:pt idx="19">
                  <c:v>6000</c:v>
                </c:pt>
                <c:pt idx="20">
                  <c:v>72850</c:v>
                </c:pt>
                <c:pt idx="21">
                  <c:v>25000</c:v>
                </c:pt>
                <c:pt idx="22">
                  <c:v>59988.38</c:v>
                </c:pt>
                <c:pt idx="23">
                  <c:v>198365.93</c:v>
                </c:pt>
              </c:numCache>
            </c:numRef>
          </c:val>
          <c:extLst>
            <c:ext xmlns:c16="http://schemas.microsoft.com/office/drawing/2014/chart" uri="{C3380CC4-5D6E-409C-BE32-E72D297353CC}">
              <c16:uniqueId val="{00000001-4F95-486C-9454-25CD9BF27A3D}"/>
            </c:ext>
          </c:extLst>
        </c:ser>
        <c:dLbls>
          <c:showLegendKey val="0"/>
          <c:showVal val="0"/>
          <c:showCatName val="0"/>
          <c:showSerName val="0"/>
          <c:showPercent val="0"/>
          <c:showBubbleSize val="0"/>
        </c:dLbls>
        <c:gapWidth val="219"/>
        <c:overlap val="-27"/>
        <c:axId val="373039872"/>
        <c:axId val="169052176"/>
      </c:barChart>
      <c:catAx>
        <c:axId val="373039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052176"/>
        <c:crosses val="autoZero"/>
        <c:auto val="1"/>
        <c:lblAlgn val="ctr"/>
        <c:lblOffset val="100"/>
        <c:noMultiLvlLbl val="0"/>
      </c:catAx>
      <c:valAx>
        <c:axId val="16905217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3039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138112</xdr:colOff>
      <xdr:row>3</xdr:row>
      <xdr:rowOff>14287</xdr:rowOff>
    </xdr:from>
    <xdr:to>
      <xdr:col>12</xdr:col>
      <xdr:colOff>19050</xdr:colOff>
      <xdr:row>19</xdr:row>
      <xdr:rowOff>66675</xdr:rowOff>
    </xdr:to>
    <xdr:graphicFrame macro="">
      <xdr:nvGraphicFramePr>
        <xdr:cNvPr id="2" name="Chart 1">
          <a:extLst>
            <a:ext uri="{FF2B5EF4-FFF2-40B4-BE49-F238E27FC236}">
              <a16:creationId xmlns:a16="http://schemas.microsoft.com/office/drawing/2014/main" id="{9A43C481-CF3D-4269-A33D-7342C8CD5A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252411</xdr:colOff>
      <xdr:row>3</xdr:row>
      <xdr:rowOff>14286</xdr:rowOff>
    </xdr:from>
    <xdr:to>
      <xdr:col>18</xdr:col>
      <xdr:colOff>352424</xdr:colOff>
      <xdr:row>23</xdr:row>
      <xdr:rowOff>19050</xdr:rowOff>
    </xdr:to>
    <xdr:graphicFrame macro="">
      <xdr:nvGraphicFramePr>
        <xdr:cNvPr id="2" name="Chart 1">
          <a:extLst>
            <a:ext uri="{FF2B5EF4-FFF2-40B4-BE49-F238E27FC236}">
              <a16:creationId xmlns:a16="http://schemas.microsoft.com/office/drawing/2014/main" id="{B96397C9-9E8B-43CE-A393-DFA7D40467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amilton, Merrick - FIN" refreshedDate="46106.56539074074" createdVersion="6" refreshedVersion="8" minRefreshableVersion="3" recordCount="321" xr:uid="{0D92F4B5-185A-4746-AFA4-F8A6B0A7E575}">
  <cacheSource type="worksheet">
    <worksheetSource name="Table6"/>
  </cacheSource>
  <cacheFields count="8">
    <cacheField name="Project Name" numFmtId="0">
      <sharedItems/>
    </cacheField>
    <cacheField name="District" numFmtId="0">
      <sharedItems containsBlank="1" count="12">
        <s v="A"/>
        <s v="B"/>
        <s v="C"/>
        <s v="D"/>
        <s v="E"/>
        <s v="F"/>
        <s v="G"/>
        <s v="H"/>
        <s v="I"/>
        <s v="J"/>
        <s v="K"/>
        <m u="1"/>
      </sharedItems>
    </cacheField>
    <cacheField name="Title" numFmtId="0">
      <sharedItems longText="1"/>
    </cacheField>
    <cacheField name="Department" numFmtId="0">
      <sharedItems containsBlank="1" count="43">
        <s v="HPD"/>
        <s v="SWD"/>
        <s v="HPARD"/>
        <s v="HPW"/>
        <s v="DON"/>
        <s v="HFD"/>
        <s v="OEM"/>
        <s v="HHD"/>
        <s v="GSD"/>
        <s v="MYR"/>
        <s v="PD"/>
        <s v="HPL"/>
        <s v="TBD"/>
        <s v="ARA"/>
        <s v="HFD "/>
        <s v="MOSE"/>
        <m/>
        <s v="HTV"/>
        <s v="MOED"/>
        <s v="MOCA"/>
        <s v="HPD "/>
        <s v="OBO"/>
        <s v="HITS"/>
        <s v="CNL"/>
        <s v="SWMD" u="1"/>
        <s v="FMD" u="1"/>
        <s v="OL" u="1"/>
        <s v="FHPD" u="1"/>
        <s v="BARC" u="1"/>
        <s v="Planning" u="1"/>
        <s v="PWE" u="1"/>
        <s v="HCD" u="1"/>
        <s v="LGL" u="1"/>
        <s v="BARD" u="1"/>
        <s v="MYR-Education" u="1"/>
        <s v="ARA/BARC" u="1"/>
        <s v="HPW/PD" u="1"/>
        <s v="MYR-Homeland Security" u="1"/>
        <s v="MYR-EconDev" u="1"/>
        <s v="GSD/ARA" u="1"/>
        <s v="Other" u="1"/>
        <s v="HFD/PD" u="1"/>
        <s v="MOEconDev" u="1"/>
      </sharedItems>
    </cacheField>
    <cacheField name="Funds" numFmtId="0">
      <sharedItems containsBlank="1"/>
    </cacheField>
    <cacheField name="Max Spend" numFmtId="8">
      <sharedItems containsMixedTypes="1" containsNumber="1" minValue="0" maxValue="400000"/>
    </cacheField>
    <cacheField name="YTD Expenses" numFmtId="8">
      <sharedItems containsSemiMixedTypes="0" containsString="0" containsNumber="1" minValue="0" maxValue="156867.62"/>
    </cacheField>
    <cacheField name="METR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1">
  <r>
    <s v="A-1-26"/>
    <x v="0"/>
    <s v="HPD North Division Overtime (nights and weekends) "/>
    <x v="0"/>
    <s v="Operating"/>
    <n v="80000"/>
    <n v="41659.67"/>
    <s v=" "/>
  </r>
  <r>
    <s v="A-2-26"/>
    <x v="0"/>
    <s v="HPD Northwest Division Overtime (nights and weekends) "/>
    <x v="0"/>
    <s v="Operating"/>
    <n v="40000"/>
    <n v="33788.78"/>
    <s v=" "/>
  </r>
  <r>
    <s v="A-3-26"/>
    <x v="0"/>
    <s v="HOT Team "/>
    <x v="1"/>
    <s v="Operating"/>
    <n v="150000"/>
    <n v="45365.1"/>
    <m/>
  </r>
  <r>
    <s v="A-4-26"/>
    <x v="0"/>
    <s v="Ovetime - Animal Cruelty Team"/>
    <x v="0"/>
    <s v="Operating"/>
    <n v="20000"/>
    <n v="4921.8099999999995"/>
    <m/>
  </r>
  <r>
    <s v="A-5-26"/>
    <x v="0"/>
    <s v="After-hours club task force overtime funding"/>
    <x v="0"/>
    <s v="Operating"/>
    <n v="6250"/>
    <n v="6250"/>
    <m/>
  </r>
  <r>
    <s v="A-6-26"/>
    <x v="0"/>
    <s v="AL2 self-loader unit for Parks to collect tree debris. Partnership with District E, A, D, and H "/>
    <x v="2"/>
    <s v="Operating"/>
    <n v="50000"/>
    <n v="0"/>
    <m/>
  </r>
  <r>
    <s v="A-7-26"/>
    <x v="0"/>
    <s v="By Nob Hill Park, 10300 Timberoak Dr. new sidewalk construction ($116,238.66)"/>
    <x v="3"/>
    <s v="Capital"/>
    <n v="0"/>
    <n v="0"/>
    <m/>
  </r>
  <r>
    <s v="A-8-26"/>
    <x v="0"/>
    <s v="10243 Emnora - abatement"/>
    <x v="3"/>
    <s v="Operating"/>
    <n v="1800"/>
    <n v="0"/>
    <m/>
  </r>
  <r>
    <s v="A-9-26"/>
    <x v="0"/>
    <s v="DRT"/>
    <x v="0"/>
    <s v="Operating"/>
    <n v="40000"/>
    <n v="5043.38"/>
    <m/>
  </r>
  <r>
    <s v="A-10-26"/>
    <x v="0"/>
    <s v="Memorial Assistance Ministries"/>
    <x v="4"/>
    <s v="Operating"/>
    <n v="40000"/>
    <n v="40000"/>
    <m/>
  </r>
  <r>
    <s v="A-11-26"/>
    <x v="0"/>
    <s v="9618 Long Branch - panel replacement ($34,795.61)"/>
    <x v="3"/>
    <s v="Capital"/>
    <n v="0"/>
    <n v="0"/>
    <m/>
  </r>
  <r>
    <s v="A-12-26"/>
    <x v="0"/>
    <s v="Midwest Division - Overtime funding for nights and weekends"/>
    <x v="0"/>
    <s v="Capital"/>
    <n v="10000"/>
    <n v="0"/>
    <m/>
  </r>
  <r>
    <s v="A-13-26"/>
    <x v="0"/>
    <s v="Renewal fee for 75 flock cameras"/>
    <x v="0"/>
    <s v="Operating"/>
    <n v="62500"/>
    <n v="62500"/>
    <m/>
  </r>
  <r>
    <s v="A-14-26"/>
    <x v="0"/>
    <s v="Repairs of garage bay doors for HFD Station 4"/>
    <x v="5"/>
    <s v="Operating"/>
    <n v="7766.02"/>
    <n v="0"/>
    <m/>
  </r>
  <r>
    <s v="A-15-26"/>
    <x v="0"/>
    <s v="Case for Kids "/>
    <x v="2"/>
    <s v="Operating"/>
    <n v="70000"/>
    <n v="0"/>
    <m/>
  </r>
  <r>
    <s v="A-16-26"/>
    <x v="0"/>
    <s v="Flock cameras. Previously approved project, A-13-26"/>
    <x v="0"/>
    <s v="Operating"/>
    <n v="125000"/>
    <n v="125000"/>
    <m/>
  </r>
  <r>
    <s v="A-17-26"/>
    <x v="0"/>
    <s v="Purchase of supplies through the Houston Toolbank for disaster clean up and recovery"/>
    <x v="6"/>
    <s v="Operating"/>
    <n v="7850"/>
    <n v="0"/>
    <m/>
  </r>
  <r>
    <s v="A-18-26"/>
    <x v="0"/>
    <s v="Replacing the 6 damaged bollards - 11335 Chatterton, Katy Trail in District A"/>
    <x v="2"/>
    <s v="Operating"/>
    <n v="6210"/>
    <n v="0"/>
    <m/>
  </r>
  <r>
    <s v="A-19-26"/>
    <x v="0"/>
    <s v="Additional allocation of funding to existing HPD OT project: A-2-26"/>
    <x v="0"/>
    <s v="Operating"/>
    <n v="40000"/>
    <n v="0"/>
    <m/>
  </r>
  <r>
    <s v="A-20-26"/>
    <x v="0"/>
    <s v="HFD Honor Guard overtime "/>
    <x v="5"/>
    <s v="Operating"/>
    <n v="0"/>
    <n v="0"/>
    <m/>
  </r>
  <r>
    <s v="A-21-26"/>
    <x v="0"/>
    <s v="Inspector will be hired through the Spring Branch Management District to assist with reporting various issues like illegal dumping to 311"/>
    <x v="4"/>
    <s v="Operating"/>
    <n v="11400"/>
    <n v="0"/>
    <m/>
  </r>
  <r>
    <s v="A-22-26"/>
    <x v="0"/>
    <s v="Spark Park - Buffalo Creek Elementary School, 2801 Blalock, Houston, Texas 77080"/>
    <x v="2"/>
    <s v="Capital"/>
    <n v="10000"/>
    <n v="0"/>
    <m/>
  </r>
  <r>
    <s v="B-1-26"/>
    <x v="1"/>
    <s v="The Health Department will use the funds to partner with organizations in District B to promote various health initiatives (B-1-25)"/>
    <x v="7"/>
    <s v="Operating"/>
    <n v="105000"/>
    <n v="17000"/>
    <m/>
  </r>
  <r>
    <s v="B-2-26"/>
    <x v="1"/>
    <s v="To fund minor home repairs throughout the district for senior citizens (B-4-25)"/>
    <x v="7"/>
    <s v="Operating"/>
    <n v="6910.95"/>
    <n v="6910.95"/>
    <m/>
  </r>
  <r>
    <s v="B-3-26"/>
    <x v="1"/>
    <s v="Small repairs ($5,000 or less) of homes of seniors and disabled constituents (B-6-25)"/>
    <x v="7"/>
    <s v="Operating"/>
    <n v="70902.81"/>
    <n v="56775.55"/>
    <m/>
  </r>
  <r>
    <s v="B-4-26"/>
    <x v="1"/>
    <s v="Pay for inspector(s) to spend more time in District B (B-8-25)"/>
    <x v="3"/>
    <s v="Operating"/>
    <n v="0"/>
    <n v="0"/>
    <m/>
  </r>
  <r>
    <s v="B-5-26"/>
    <x v="1"/>
    <s v="Develop a master plan for District B (B-10-25)"/>
    <x v="8"/>
    <s v="Operating"/>
    <n v="4166.74"/>
    <n v="33333.279999999999"/>
    <m/>
  </r>
  <r>
    <s v="B-6-26"/>
    <x v="1"/>
    <s v="LPR/Flock cameras (B-13-25)"/>
    <x v="0"/>
    <s v="Operating"/>
    <n v="50000"/>
    <n v="0"/>
    <m/>
  </r>
  <r>
    <s v="B-7-26"/>
    <x v="1"/>
    <s v="Training for Credible Messenger Program (B-14-25)"/>
    <x v="7"/>
    <s v="Operating"/>
    <n v="15000"/>
    <n v="6000"/>
    <m/>
  </r>
  <r>
    <s v="B-8-26"/>
    <x v="1"/>
    <s v="West Street Recovery (B-15-25)"/>
    <x v="1"/>
    <s v="Operating"/>
    <n v="50000"/>
    <n v="3805.45"/>
    <m/>
  </r>
  <r>
    <s v="B-9-26"/>
    <x v="1"/>
    <s v="Quiet Zone - Little York and Wayside (B-24-25)"/>
    <x v="3"/>
    <s v="Operating"/>
    <n v="5000"/>
    <n v="0"/>
    <m/>
  </r>
  <r>
    <s v="B-10-26"/>
    <x v="1"/>
    <s v="Houston ToolBank"/>
    <x v="9"/>
    <s v="Operating"/>
    <n v="7500"/>
    <n v="0"/>
    <m/>
  </r>
  <r>
    <s v="B-11-26"/>
    <x v="1"/>
    <s v="Super Neighborhood Donation (B-28-25)"/>
    <x v="7"/>
    <s v="Operating"/>
    <n v="90000"/>
    <n v="0"/>
    <m/>
  </r>
  <r>
    <s v="B-12-26"/>
    <x v="1"/>
    <s v="Bordersville Park - Replacement of shade net and installation (B-29-25)"/>
    <x v="2"/>
    <s v="Operating"/>
    <n v="3078"/>
    <n v="3078"/>
    <m/>
  </r>
  <r>
    <s v="B-13-26"/>
    <x v="1"/>
    <s v="CASE for Kids(B-32-25)"/>
    <x v="2"/>
    <s v="Operating"/>
    <n v="17000"/>
    <n v="0"/>
    <m/>
  </r>
  <r>
    <s v="B-14-26"/>
    <x v="1"/>
    <s v="Portable restrooms - Rosewood and Lakewood Parks"/>
    <x v="2"/>
    <s v="Operating"/>
    <n v="3840"/>
    <n v="2400"/>
    <m/>
  </r>
  <r>
    <s v="B-15-26"/>
    <x v="1"/>
    <s v="Collective Action for Youth (B-38-25)"/>
    <x v="7"/>
    <s v="Operating"/>
    <n v="156867.62"/>
    <n v="156867.62"/>
    <m/>
  </r>
  <r>
    <s v="B-16-26"/>
    <x v="1"/>
    <s v="HOT Team (B-2-25)"/>
    <x v="1"/>
    <s v="Operating"/>
    <n v="100000"/>
    <n v="77456.950000000012"/>
    <m/>
  </r>
  <r>
    <s v="B-17-26"/>
    <x v="1"/>
    <s v="Divine Linked, Inc. will keep East Houston's right of ways clean with 6-month bid"/>
    <x v="1"/>
    <s v="Operating"/>
    <n v="49998"/>
    <n v="49998"/>
    <m/>
  </r>
  <r>
    <s v="B-18-26"/>
    <x v="1"/>
    <s v="District B needs a company to support our efforts to eradicate illegal dumping by picking up site that are too big for our hot teams. The company will provide grapple trucks to pick up large items. The procurement office has put this project out for bid"/>
    <x v="1"/>
    <s v="Operating"/>
    <n v="50000"/>
    <n v="0"/>
    <m/>
  </r>
  <r>
    <s v="B-19-26"/>
    <x v="1"/>
    <s v="Black United Fund of Texas to train District B residents in NCCER-certified photovoltaic solar installation"/>
    <x v="7"/>
    <s v="Operating"/>
    <n v="20000"/>
    <n v="0"/>
    <m/>
  </r>
  <r>
    <s v="B-20-26"/>
    <x v="1"/>
    <s v="Our Afrikan Family - these funds will help them host at least one annual parent/family workshop, provide navigation support for families to access resources and counseling, and host youth recreational activities and recruitment sessions for ages 5–17"/>
    <x v="7"/>
    <s v="Operating"/>
    <n v="20000"/>
    <n v="20000"/>
    <m/>
  </r>
  <r>
    <s v="B-21-26"/>
    <x v="1"/>
    <s v="$20,000 grant to support Destined for Empowerment's mission of connecting people to good paying jobs. They are a partner in the BeSuccessful campaign and for three years have employed navigators to not only connect people to jobs but other resources"/>
    <x v="7"/>
    <s v="Operating"/>
    <n v="20000"/>
    <n v="0"/>
    <m/>
  </r>
  <r>
    <s v="B-22-26"/>
    <x v="1"/>
    <s v="$20,000 grant to Acres Homes Barber College support their mission of connecting people to good paying jobs. Acres Homes Barber College is a partner in the BeSuccessful campaign"/>
    <x v="7"/>
    <s v="Operating"/>
    <n v="20000"/>
    <n v="0"/>
    <m/>
  </r>
  <r>
    <s v="B-23-26"/>
    <x v="1"/>
    <s v="Council Member Jackson wants to award small grants to community groups to help carry out their missions. The projects include community beautification, after-school programs, food distributions and disaster preparation. Council Member Jackson received more than 50 applicants and selected these projects as beneficial to the residents of District B. She rejected applications if there was a possibility of profit or if the project wasn't of benefit to the public at large"/>
    <x v="7"/>
    <s v="Operating"/>
    <n v="109000"/>
    <n v="0"/>
    <m/>
  </r>
  <r>
    <s v="B-24-26"/>
    <x v="1"/>
    <s v="Cover costs of using the Multi-Service Centers to hold meetings and events for the residents of District B"/>
    <x v="7"/>
    <s v="Operating"/>
    <n v="5000"/>
    <n v="446.08"/>
    <m/>
  </r>
  <r>
    <s v="B-25-26"/>
    <x v="1"/>
    <s v="Curb definition - Liberty at Gregg St. ($21,356.93)"/>
    <x v="3"/>
    <s v="Capital"/>
    <n v="0"/>
    <n v="0"/>
    <m/>
  </r>
  <r>
    <s v="C-1-26"/>
    <x v="2"/>
    <s v="Urban Harvest and public community garden at HISD's Gregory Lincoln Education Center (C-12-25)"/>
    <x v="4"/>
    <s v="Operating"/>
    <n v="10000"/>
    <n v="0"/>
    <m/>
  </r>
  <r>
    <s v="C-2-26"/>
    <x v="2"/>
    <s v="Public Charging in District C in partnership with the Downtown District (C-2-25)"/>
    <x v="9"/>
    <s v="Capital"/>
    <n v="100000"/>
    <n v="100000"/>
    <m/>
  </r>
  <r>
    <s v="C-3-26"/>
    <x v="2"/>
    <s v="Mini-murals in District C neighborhoods "/>
    <x v="9"/>
    <s v="Operating"/>
    <n v="35000"/>
    <n v="0"/>
    <m/>
  </r>
  <r>
    <s v="C-4-26"/>
    <x v="2"/>
    <s v="Ditch maintenance/regrading projects in locations in District C (C-15-25)"/>
    <x v="3"/>
    <s v="Operating"/>
    <n v="125000"/>
    <n v="0"/>
    <m/>
  </r>
  <r>
    <s v="C-5-26"/>
    <x v="2"/>
    <s v="Graham Park Pickleball Court Resurfacing (C-16-25)"/>
    <x v="2"/>
    <s v="Operating"/>
    <n v="0"/>
    <n v="0"/>
    <m/>
  </r>
  <r>
    <s v="C-6-26"/>
    <x v="2"/>
    <s v="Cherryhurst Park (C-26-25)"/>
    <x v="2"/>
    <s v="Operating"/>
    <n v="0"/>
    <n v="0"/>
    <m/>
  </r>
  <r>
    <s v="C-7-26"/>
    <x v="2"/>
    <s v="Jaycee Park (C-26-25)"/>
    <x v="2"/>
    <s v="Operating"/>
    <n v="0"/>
    <n v="0"/>
    <m/>
  </r>
  <r>
    <s v="C-8-26"/>
    <x v="2"/>
    <s v="2025 Families with Pride Festival (C-29-25)"/>
    <x v="9"/>
    <s v="Operating"/>
    <n v="15498.13"/>
    <n v="15498.13"/>
    <m/>
  </r>
  <r>
    <s v="C-9-26"/>
    <x v="2"/>
    <s v="LULAC Council 60 Clubhouse (C-33-25)"/>
    <x v="10"/>
    <s v="Operating"/>
    <n v="10000"/>
    <n v="10000"/>
    <m/>
  </r>
  <r>
    <s v="C-10-26"/>
    <x v="2"/>
    <s v="African American History Research Center at Gregory School (C-34-25)"/>
    <x v="8"/>
    <s v="Operating"/>
    <n v="16000"/>
    <n v="0"/>
    <m/>
  </r>
  <r>
    <s v="C-11-26"/>
    <x v="2"/>
    <s v="Love Park Summer Enrichment Program"/>
    <x v="11"/>
    <s v="Operating"/>
    <n v="2000"/>
    <n v="2000"/>
    <m/>
  </r>
  <r>
    <s v="C-12-26"/>
    <x v="2"/>
    <s v="Memorial Park Conservancy - partnership for a permanent marker in honor of the Camp Logan 24th Infantry (C-6-25)"/>
    <x v="9"/>
    <s v="Operating"/>
    <n v="10000"/>
    <n v="0"/>
    <m/>
  </r>
  <r>
    <s v="C-13-26"/>
    <x v="2"/>
    <s v="Installation of bike racks (rollover C-37-25)"/>
    <x v="2"/>
    <s v="Operating"/>
    <n v="25000"/>
    <n v="0"/>
    <m/>
  </r>
  <r>
    <s v="C-14-26"/>
    <x v="2"/>
    <s v="Houston Area Women Center (C-38-25)"/>
    <x v="12"/>
    <s v="Operating"/>
    <n v="15000"/>
    <n v="0"/>
    <m/>
  </r>
  <r>
    <s v="C-15-26"/>
    <x v="2"/>
    <s v="Annual District C Rain Barrel Sale in partnership with District C (C-11-25)"/>
    <x v="3"/>
    <s v="Operating"/>
    <n v="10000"/>
    <n v="0"/>
    <m/>
  </r>
  <r>
    <s v="C-16-26"/>
    <x v="2"/>
    <s v="Houston Tool Bank Program"/>
    <x v="9"/>
    <s v="Operating"/>
    <n v="7500"/>
    <n v="0"/>
    <m/>
  </r>
  <r>
    <s v="C-17-26"/>
    <x v="2"/>
    <s v="Spark Parks - Stevens Elementary"/>
    <x v="2"/>
    <s v="Operating"/>
    <n v="0"/>
    <n v="0"/>
    <m/>
  </r>
  <r>
    <s v="C-18-26"/>
    <x v="2"/>
    <s v="Garden Oaks Civic Club Matching Grant"/>
    <x v="4"/>
    <s v="Operating"/>
    <n v="5000"/>
    <n v="0"/>
    <m/>
  </r>
  <r>
    <s v="C-19-26"/>
    <x v="2"/>
    <s v="SPARK Parks - Sinclair Elementary"/>
    <x v="2"/>
    <s v="Operating"/>
    <n v="10000"/>
    <n v="0"/>
    <m/>
  </r>
  <r>
    <s v="C-20-26"/>
    <x v="2"/>
    <s v="Metropolitan (West Gray) Multi-Service Center"/>
    <x v="8"/>
    <s v="Operating"/>
    <n v="100000"/>
    <n v="100000"/>
    <m/>
  </r>
  <r>
    <s v="C-21-26"/>
    <x v="2"/>
    <s v="Air monitor subscription for sites in District C"/>
    <x v="3"/>
    <s v="Operating"/>
    <n v="90000"/>
    <n v="0"/>
    <m/>
  </r>
  <r>
    <s v="C-22-26"/>
    <x v="2"/>
    <s v="Renwick Trail Precinct 4 Partnership CM Kamin with input from HPW submitted an application for Harris County Precinct 4's Call for Partnership Projects. The application proposed a feasibility study for mobility improvements and other measures for a Renwick Trail. Precinct 4 will match the remaining costs. Rollover from C-28-25"/>
    <x v="3"/>
    <s v="Operating"/>
    <n v="10000"/>
    <n v="0"/>
    <m/>
  </r>
  <r>
    <s v="C-23-26"/>
    <x v="2"/>
    <s v="Lawrence Park - Let's Play Houston"/>
    <x v="2"/>
    <s v="Operating"/>
    <n v="10000"/>
    <n v="10000"/>
    <m/>
  </r>
  <r>
    <s v="C-24-26"/>
    <x v="2"/>
    <s v="American Legion Park - Let's Play Houston"/>
    <x v="2"/>
    <s v="Operating"/>
    <n v="10000"/>
    <n v="10000"/>
    <m/>
  </r>
  <r>
    <s v="C-25-26"/>
    <x v="2"/>
    <s v="Central Division Overtime"/>
    <x v="0"/>
    <s v="Capital"/>
    <n v="75000"/>
    <n v="33092.939999999995"/>
    <m/>
  </r>
  <r>
    <s v="C-26-26"/>
    <x v="2"/>
    <s v="Southwest Division Overtime"/>
    <x v="0"/>
    <s v="Operating"/>
    <n v="30000"/>
    <n v="21598.76"/>
    <m/>
  </r>
  <r>
    <s v="C-27-26"/>
    <x v="2"/>
    <s v="Interfaith Ministries Animeals program"/>
    <x v="13"/>
    <s v="Operating"/>
    <n v="5000"/>
    <n v="4909.58"/>
    <m/>
  </r>
  <r>
    <s v="C-28-25"/>
    <x v="2"/>
    <s v="BARC Rescue Rally"/>
    <x v="13"/>
    <s v="Operating"/>
    <n v="5000"/>
    <n v="2800"/>
    <m/>
  </r>
  <r>
    <s v="C-29-25"/>
    <x v="2"/>
    <s v="Interfaith Ministries' Meals on Wheels"/>
    <x v="7"/>
    <s v="Operating"/>
    <n v="20000"/>
    <n v="0"/>
    <m/>
  </r>
  <r>
    <s v="C-30-25"/>
    <x v="2"/>
    <s v="Purchase of public safety drones "/>
    <x v="14"/>
    <s v="Operating"/>
    <n v="59988.38"/>
    <n v="59988.38"/>
    <m/>
  </r>
  <r>
    <s v="C-31-26"/>
    <x v="2"/>
    <s v="CASE for Kids"/>
    <x v="2"/>
    <s v="Operating"/>
    <n v="59250"/>
    <n v="0"/>
    <m/>
  </r>
  <r>
    <s v="C-32-26"/>
    <x v="2"/>
    <s v="Fleming Park - Improvement/repair to playground/park"/>
    <x v="2"/>
    <s v="Capital"/>
    <n v="0"/>
    <n v="0"/>
    <m/>
  </r>
  <r>
    <s v="C-33-26"/>
    <x v="2"/>
    <s v="City's &quot;Houston Open's&quot; Booth - Memorial Park"/>
    <x v="15"/>
    <s v="Operating"/>
    <n v="12000"/>
    <n v="0"/>
    <m/>
  </r>
  <r>
    <s v="C-34-26"/>
    <x v="2"/>
    <s v="Grant to Harris County Precinct 4's nonprofit for their home repair and disaster mobilization pilot"/>
    <x v="12"/>
    <s v="Capital"/>
    <n v="10000"/>
    <n v="0"/>
    <m/>
  </r>
  <r>
    <s v="C-35-26"/>
    <x v="2"/>
    <s v="Friedman Park (around Meyergrove Detention Basin) - Partnership with Precinct 1 to add amenities along the top of the bank"/>
    <x v="2"/>
    <s v="Capital"/>
    <n v="10000"/>
    <n v="0"/>
    <m/>
  </r>
  <r>
    <s v="C-36-26"/>
    <x v="2"/>
    <s v="Air quality control monitoring services at city &amp; HPARD sites"/>
    <x v="7"/>
    <s v="Operating"/>
    <n v="15000"/>
    <n v="0"/>
    <m/>
  </r>
  <r>
    <s v="C-37-26"/>
    <x v="2"/>
    <s v="Gun locks &amp; gun safe purchase"/>
    <x v="0"/>
    <s v="Operating"/>
    <n v="50000"/>
    <n v="0"/>
    <m/>
  </r>
  <r>
    <s v="C-38-26"/>
    <x v="2"/>
    <s v="Providing $10,000 to support HHD's OT program for the The Apartment Compliance Program"/>
    <x v="7"/>
    <s v="Operating"/>
    <n v="10000"/>
    <n v="0"/>
    <m/>
  </r>
  <r>
    <s v="C-39-26"/>
    <x v="2"/>
    <s v="Providing a grant to Pride Houston 365, which was the applicant of an approved Banner District by Houston City Council. These funds will cover costs of fabrication of banners and installation"/>
    <x v="16"/>
    <s v="Operating"/>
    <n v="7000"/>
    <n v="0"/>
    <m/>
  </r>
  <r>
    <s v="C-40-26"/>
    <x v="2"/>
    <s v="Council Member Kamin in partnership with the Mayor's Office of Special Events to support the annual Art Car Parade infrastructural needs, such as golf carts."/>
    <x v="15"/>
    <s v="Operating"/>
    <n v="6000"/>
    <n v="0"/>
    <m/>
  </r>
  <r>
    <s v="C-41-26"/>
    <x v="2"/>
    <s v="Contribution/Partnership agreement with Memorial Heights Redevelopment Authority for the construction of a HAWK signal"/>
    <x v="3"/>
    <s v="Operating"/>
    <n v="25000"/>
    <n v="0"/>
    <m/>
  </r>
  <r>
    <s v="D-1-26"/>
    <x v="3"/>
    <s v="(D-47-24) Frazier Elementary SPARK Park "/>
    <x v="2"/>
    <s v="Operating"/>
    <n v="25000"/>
    <n v="25000"/>
    <m/>
  </r>
  <r>
    <s v="D-2-26"/>
    <x v="3"/>
    <s v="Various initiatives under DON"/>
    <x v="4"/>
    <s v="Operating"/>
    <n v="150000"/>
    <n v="50364.7"/>
    <m/>
  </r>
  <r>
    <s v="D-3-26"/>
    <x v="3"/>
    <s v="Anti-Gang initiative"/>
    <x v="4"/>
    <s v="Operating"/>
    <n v="220337.82"/>
    <n v="57318.879999999997"/>
    <m/>
  </r>
  <r>
    <s v="D-4-26"/>
    <x v="3"/>
    <s v="HPL Enhancement"/>
    <x v="11"/>
    <s v="Operating"/>
    <n v="60000"/>
    <n v="1500"/>
    <m/>
  </r>
  <r>
    <s v="D-5-26"/>
    <x v="3"/>
    <s v="HOT Team (D-5-25)"/>
    <x v="1"/>
    <s v="Operating"/>
    <n v="90000"/>
    <n v="63129.069999999992"/>
    <m/>
  </r>
  <r>
    <s v="D-6-26"/>
    <x v="3"/>
    <s v="10 anti-litter signs - South Belt Ellington - Sagemont"/>
    <x v="3"/>
    <s v="Operating"/>
    <n v="2000"/>
    <n v="0"/>
    <m/>
  </r>
  <r>
    <s v="D-7-26"/>
    <x v="3"/>
    <s v="Zollie Scales Park - portacans"/>
    <x v="2"/>
    <s v="Operating"/>
    <n v="3450"/>
    <n v="1475"/>
    <m/>
  </r>
  <r>
    <s v="D-8-26"/>
    <x v="3"/>
    <s v="Project provides a 12-month subscription and implementation of a vehicle recognition system to support public safety operations. The project includes four (4) devices and standard implementation services to support system deployment and use"/>
    <x v="0"/>
    <s v="Operating"/>
    <n v="15000"/>
    <n v="0"/>
    <m/>
  </r>
  <r>
    <s v="D-9-26"/>
    <x v="3"/>
    <s v="Houston Community ToolBank"/>
    <x v="6"/>
    <s v="Operating"/>
    <n v="15000"/>
    <n v="0"/>
    <m/>
  </r>
  <r>
    <s v="E-1-26"/>
    <x v="4"/>
    <s v="Security for Monthly Electronic Recycling at Ellington Recycling Center - HPD Clear Lake"/>
    <x v="0"/>
    <s v="Operating"/>
    <n v="8000"/>
    <n v="5214.51"/>
    <m/>
  </r>
  <r>
    <s v="E-2-26"/>
    <x v="4"/>
    <s v="Provide security for the monthly electronic recycling event at Kingwood Metro Park and Ride - HPD Kingwood"/>
    <x v="0"/>
    <s v="Operating"/>
    <n v="8000"/>
    <n v="5584.07"/>
    <m/>
  </r>
  <r>
    <s v="E-3-26"/>
    <x v="4"/>
    <s v="Right of Way Mowing in District E"/>
    <x v="3"/>
    <s v="Operating"/>
    <n v="50000"/>
    <n v="0"/>
    <m/>
  </r>
  <r>
    <s v="E-4-26"/>
    <x v="4"/>
    <s v="HPD-Lake Patrol OT"/>
    <x v="0"/>
    <s v="Operating"/>
    <n v="15000"/>
    <n v="3546.1800000000003"/>
    <m/>
  </r>
  <r>
    <s v="E-5-26"/>
    <x v="4"/>
    <s v="Kingwood METRO Park &amp; Ride - monthly electronic recycling events "/>
    <x v="1"/>
    <s v="Operating"/>
    <n v="37500"/>
    <n v="25450.23"/>
    <m/>
  </r>
  <r>
    <s v="E-6-26"/>
    <x v="4"/>
    <s v="Ellington Recycling Center - Clear Lake monthly electronic recycling event"/>
    <x v="1"/>
    <s v="Operating"/>
    <n v="37500"/>
    <n v="19397.28"/>
    <m/>
  </r>
  <r>
    <s v="E-7-26"/>
    <x v="4"/>
    <s v="HTV Services for Town Hall - Kingwood, community center"/>
    <x v="17"/>
    <s v="Operating"/>
    <n v="2000"/>
    <n v="0"/>
    <m/>
  </r>
  <r>
    <s v="E-8-26"/>
    <x v="4"/>
    <s v="HTV Services for Town Hall - One Movement Bible Church"/>
    <x v="17"/>
    <s v="Operating"/>
    <n v="2000"/>
    <n v="0"/>
    <m/>
  </r>
  <r>
    <s v="E-9-26"/>
    <x v="4"/>
    <s v="HTV Services for Town Hall - Bay Area Houston Economic Partnership. 1150 Gemini St, Houston, TX 77058"/>
    <x v="17"/>
    <s v="Operating"/>
    <n v="2000"/>
    <n v="0"/>
    <m/>
  </r>
  <r>
    <s v="E-10-26"/>
    <x v="4"/>
    <s v="DON Neighborhood Grant Matching Program"/>
    <x v="4"/>
    <s v="Operating"/>
    <n v="40000"/>
    <n v="0"/>
    <m/>
  </r>
  <r>
    <s v="E-11-26"/>
    <x v="4"/>
    <s v="Overtime for Kingwood Esplanades Cleanup"/>
    <x v="2"/>
    <s v="Operating"/>
    <n v="10000"/>
    <n v="3307.92"/>
    <m/>
  </r>
  <r>
    <s v="E-12-26"/>
    <x v="4"/>
    <s v="Annual costs associated with the placement of FLOCK Safety Cameras"/>
    <x v="0"/>
    <s v="Operating"/>
    <n v="15000"/>
    <n v="15000"/>
    <m/>
  </r>
  <r>
    <s v="E-13-26"/>
    <x v="4"/>
    <s v="East and westbound lanes of Kingwood Drive from Willow Terrace to Timbershade - panel replacement and curb repair ($139,435)"/>
    <x v="3"/>
    <s v="Capital"/>
    <n v="0"/>
    <n v="0"/>
    <m/>
  </r>
  <r>
    <s v="E-14-26"/>
    <x v="4"/>
    <s v="Kingwood Community Center - Audio Visual Equipment Upgrades"/>
    <x v="2"/>
    <s v="Operating"/>
    <n v="10000"/>
    <n v="5618"/>
    <m/>
  </r>
  <r>
    <s v="E-15-26"/>
    <x v="4"/>
    <s v="HPD Lake Patrol - rope equipment"/>
    <x v="0"/>
    <s v="Operating"/>
    <n v="5305.44"/>
    <n v="5305.44"/>
    <m/>
  </r>
  <r>
    <s v="E-16-26"/>
    <x v="4"/>
    <s v="Plum Valley Drive - Creating a crosswalk across Plum Valley Drive ($10,000)"/>
    <x v="3"/>
    <s v="Capital"/>
    <n v="0"/>
    <n v="0"/>
    <m/>
  </r>
  <r>
    <s v="E-17-26"/>
    <x v="4"/>
    <s v="Magnolia Point Drive - NTMP ($55,620)"/>
    <x v="3"/>
    <s v="Capital"/>
    <n v="0"/>
    <n v="0"/>
    <m/>
  </r>
  <r>
    <s v="E-18-26"/>
    <x v="4"/>
    <s v="W Lake Houston Loop from Lake Arlington Rd to Edge Lake Blvd - sidewalk installation ($38,049)"/>
    <x v="3"/>
    <s v="Capital"/>
    <n v="0"/>
    <n v="0"/>
    <m/>
  </r>
  <r>
    <s v="E-19-26"/>
    <x v="4"/>
    <s v="Oak Meadows, Meadowcreek, Winkler Drive area in District E - HPD Eastside"/>
    <x v="0"/>
    <s v="Operating"/>
    <n v="15000"/>
    <n v="6527.92"/>
    <m/>
  </r>
  <r>
    <s v="E-20-26"/>
    <x v="4"/>
    <s v="Funding overtime initiatives; apartments and businesses Patrol/DRT/Community Events/Priority Investigative Units"/>
    <x v="0"/>
    <s v="Operating"/>
    <n v="15000"/>
    <n v="14720.11"/>
    <m/>
  </r>
  <r>
    <s v="E-21-26"/>
    <x v="4"/>
    <s v="Bay Area Houston Economic Partnership"/>
    <x v="18"/>
    <s v="Operating"/>
    <n v="49500"/>
    <n v="49500"/>
    <m/>
  </r>
  <r>
    <s v="E-22-26"/>
    <x v="4"/>
    <s v="HPD Kingwood - purchase of three (3) ProLaser 4 bundles"/>
    <x v="0"/>
    <s v="Operating"/>
    <n v="8000"/>
    <n v="7071.39"/>
    <m/>
  </r>
  <r>
    <s v="E-23-26"/>
    <x v="4"/>
    <s v="HPD Clear Lake - purchase of three (3) ProLaser 4 bundles"/>
    <x v="0"/>
    <s v="Operating"/>
    <n v="8000"/>
    <n v="7071.39"/>
    <m/>
  </r>
  <r>
    <s v="E-24-26"/>
    <x v="4"/>
    <s v="HPD-Kingwood - Funding for overtime initiatives; apartments and businesses Patrol/DRT/Community Events/Priority Investigative Units"/>
    <x v="0"/>
    <s v="Operating"/>
    <n v="35000"/>
    <n v="25734.579999999998"/>
    <m/>
  </r>
  <r>
    <s v="E-25-26"/>
    <x v="4"/>
    <s v="HPD-Clear Lake - Funding for overtime initiatives; apartments and businesses Patrol/DRT/Community Events/Priority Investigative Units"/>
    <x v="0"/>
    <s v="Operating"/>
    <n v="35000"/>
    <n v="7649.079999999999"/>
    <m/>
  </r>
  <r>
    <s v="E-26-26"/>
    <x v="4"/>
    <s v="Overtime for Kingwood Esplanades Cleanup"/>
    <x v="2"/>
    <s v="Operating"/>
    <n v="7500"/>
    <n v="7500"/>
    <m/>
  </r>
  <r>
    <s v="E-27-26"/>
    <x v="4"/>
    <s v="Bay Area Drive from Brook Forest to Krueger Way - panel replacements, curb repairs, and restriping ($94,100)"/>
    <x v="3"/>
    <s v="Capital"/>
    <n v="0"/>
    <n v="0"/>
    <m/>
  </r>
  <r>
    <s v="E-28-26"/>
    <x v="4"/>
    <s v="Installing new crosswalks. New traffic signs and markings - El Dorado Blvd at Dunmoor Dr., El Dorado Blvd at Dunmoor Dr., El Dorado Blvd at Larkfield Dr"/>
    <x v="3"/>
    <s v="Operating"/>
    <n v="54486"/>
    <n v="0"/>
    <m/>
  </r>
  <r>
    <s v="E-29-26"/>
    <x v="4"/>
    <s v="Purchase of three (3) ProLaser 4 bundles which includes: a Hogue grip, 8 AA rechargeable batteries with charger (4 of which are spares), USB to PC interface cable, 12V accessory power to USB adapter, and hard carry case"/>
    <x v="0"/>
    <s v="Operating"/>
    <n v="7071.39"/>
    <n v="7071.39"/>
    <m/>
  </r>
  <r>
    <s v="E-30-26"/>
    <x v="4"/>
    <s v="Refurbish and replace sidewalk - Space Center Blvd. from El Dorado to Pearhaven ($19,738.96)"/>
    <x v="3"/>
    <s v="Capital"/>
    <n v="0"/>
    <n v="0"/>
    <m/>
  </r>
  <r>
    <s v="E-31-26"/>
    <x v="4"/>
    <s v="The project includes removal and replacement of concrete pedestrian and roadway features, installation of ADA-compliant improvements, and updated traffic control markings and signage. Work consists of demolishing existing sidewalks, curb ramps, curbs, and gutters (including saw cutting and disposal), surface preparation through blast cleaning, and construction of new concrete sidewalks, wheelchair curb ramps with detectable warning surfaces, and monolithic curbs and gutters. The scope also includes relocation and installation of traffic signs and posts, as well as installation of thermoplastic pavement markings - El Dorado &amp; Dunmoor Dr.; El Dorado Dr. &amp; Hickory Knoll Dr.; El Dorado Dr. &amp; Larkfield Dr. ($54,486)"/>
    <x v="3"/>
    <s v="Capital"/>
    <n v="0"/>
    <n v="0"/>
    <m/>
  </r>
  <r>
    <s v="F-1-26"/>
    <x v="5"/>
    <s v="13350 Ashford Point-4025 Eldridge - New Sidewalk ($145,000)"/>
    <x v="3"/>
    <s v="Capital"/>
    <n v="0"/>
    <n v="0"/>
    <m/>
  </r>
  <r>
    <s v="F-2-26"/>
    <x v="5"/>
    <s v="Braewood Estates - 7416-24 NTMP ($34,860)"/>
    <x v="3"/>
    <s v="Capital"/>
    <n v="0"/>
    <n v="0"/>
    <m/>
  </r>
  <r>
    <s v="F-3-26"/>
    <x v="5"/>
    <s v="7919 Westhimer Rd between Hullsmith Dr - HPW issue ID 01281F ($35,383.10)"/>
    <x v="3"/>
    <s v="Capital"/>
    <n v="0"/>
    <n v="0"/>
    <m/>
  </r>
  <r>
    <s v="F-4-26"/>
    <x v="5"/>
    <s v="Houston Tool Bank "/>
    <x v="9"/>
    <s v="Operating"/>
    <n v="7850"/>
    <n v="0"/>
    <m/>
  </r>
  <r>
    <s v="F-5-26"/>
    <x v="5"/>
    <s v="Trompilla Ln to Milfoil Ln - Braewood Estates Sidewalks ($43,875)"/>
    <x v="3"/>
    <s v="Capital"/>
    <n v="0"/>
    <n v="0"/>
    <m/>
  </r>
  <r>
    <s v="F-6-26"/>
    <x v="5"/>
    <s v="District F HOT Team"/>
    <x v="1"/>
    <s v="Operating"/>
    <n v="55000"/>
    <n v="28675.02"/>
    <m/>
  </r>
  <r>
    <s v="F-7-26"/>
    <x v="5"/>
    <s v="Annual cost of 55 LPRs "/>
    <x v="0"/>
    <s v="Operating"/>
    <n v="0"/>
    <n v="0"/>
    <m/>
  </r>
  <r>
    <s v="F-8-26"/>
    <x v="5"/>
    <s v="Annual cost of 55 LPRs "/>
    <x v="0"/>
    <s v="Operating"/>
    <n v="12500"/>
    <n v="12500"/>
    <m/>
  </r>
  <r>
    <s v="F-9-26"/>
    <x v="5"/>
    <s v="Braewood Glen Sidewalk removal/replacement ($90,000)"/>
    <x v="3"/>
    <s v="Capital"/>
    <n v="0"/>
    <n v="0"/>
    <m/>
  </r>
  <r>
    <s v="F-10-26"/>
    <x v="5"/>
    <s v="Ashton Park Drive Panel Replacement ($110,000)"/>
    <x v="3"/>
    <s v="Capital"/>
    <n v="0"/>
    <n v="0"/>
    <m/>
  </r>
  <r>
    <s v="F-11-26"/>
    <x v="5"/>
    <s v="Ashford Knoll Drive Panel Replacement ($40,000)"/>
    <x v="3"/>
    <s v="Capital"/>
    <n v="0"/>
    <n v="0"/>
    <m/>
  </r>
  <r>
    <s v="F-12-26"/>
    <x v="5"/>
    <s v="Brays Village East sidewalk removal/replacement ($36,265)"/>
    <x v="3"/>
    <s v="Capital"/>
    <n v="113735"/>
    <n v="0"/>
    <m/>
  </r>
  <r>
    <s v="F-13-26"/>
    <x v="5"/>
    <s v="Backpacks + supplies giveaway"/>
    <x v="11"/>
    <s v="Operating"/>
    <n v="0"/>
    <n v="0"/>
    <m/>
  </r>
  <r>
    <s v="F-14-26"/>
    <x v="5"/>
    <s v="Utility/Electrical Box Mini Mural project with 2 locations in District F "/>
    <x v="19"/>
    <s v="Operating"/>
    <n v="8600"/>
    <n v="0"/>
    <m/>
  </r>
  <r>
    <s v="F-15-26"/>
    <x v="5"/>
    <s v="Good Neighbor Program - Career &amp; Recovery Resources"/>
    <x v="4"/>
    <s v="Operating"/>
    <n v="6000"/>
    <n v="0"/>
    <m/>
  </r>
  <r>
    <s v="F-16-26"/>
    <x v="5"/>
    <s v="District F Air Quality Monitoring Initiative "/>
    <x v="7"/>
    <s v="Operating"/>
    <n v="4200"/>
    <n v="0"/>
    <m/>
  </r>
  <r>
    <s v="F-17-26"/>
    <x v="5"/>
    <s v="CASE for Kids"/>
    <x v="2"/>
    <s v="Operating"/>
    <n v="30000"/>
    <n v="0"/>
    <m/>
  </r>
  <r>
    <s v="F-18-26"/>
    <x v="5"/>
    <s v="Remove/Replace Sidewalk: North sidewalk of Pagewood Lane between Gessner and Woodchase, from 9800 to 9850"/>
    <x v="3"/>
    <s v="Capital"/>
    <n v="64220.97"/>
    <n v="0"/>
    <m/>
  </r>
  <r>
    <s v="F-19-26"/>
    <x v="5"/>
    <s v="Panel Replacement: Bandlon (Briar Terrace-Grandvale) and Briar Glade (Wilcrest-Briar Glade Curve)"/>
    <x v="3"/>
    <s v="Capital"/>
    <n v="78200.960000000006"/>
    <n v="0"/>
    <m/>
  </r>
  <r>
    <s v="F-20-26"/>
    <x v="5"/>
    <s v="F-23-25 Huntington Village NTMP ($63,900) to increase the amount by $4,575.00 bringing the project total estimate to $68,475.00"/>
    <x v="3"/>
    <s v="Capital"/>
    <n v="4575"/>
    <n v="0"/>
    <m/>
  </r>
  <r>
    <s v="F-21-26"/>
    <x v="5"/>
    <s v="Funding for HPD Midwest Division's DRT overtime staffing expenditures."/>
    <x v="0"/>
    <s v="Operating"/>
    <n v="15000"/>
    <n v="0"/>
    <m/>
  </r>
  <r>
    <s v="F-22-26"/>
    <x v="5"/>
    <s v="Funding for HPD Westside Division's DRT overtime staffing expenditures."/>
    <x v="0"/>
    <s v="Operating"/>
    <n v="30000"/>
    <n v="0"/>
    <m/>
  </r>
  <r>
    <s v="F-23-26"/>
    <x v="5"/>
    <s v="New sidewalk/ADA ramp accessibility at Westheimer and Fondren + Richmond and Synott panel replacement"/>
    <x v="3"/>
    <s v="Capital"/>
    <n v="85469.04"/>
    <n v="0"/>
    <m/>
  </r>
  <r>
    <s v="F-24-26"/>
    <x v="5"/>
    <s v="District F Mobile Resource Fair - Community Shower "/>
    <x v="8"/>
    <s v="Operating"/>
    <n v="3570.12"/>
    <n v="0"/>
    <m/>
  </r>
  <r>
    <s v="G-1-26"/>
    <x v="6"/>
    <s v="Houston Community Toolbank District G Emergency Supply Coordination Fee "/>
    <x v="9"/>
    <s v="Operating"/>
    <n v="7500"/>
    <n v="0"/>
    <m/>
  </r>
  <r>
    <s v="G-2-26"/>
    <x v="6"/>
    <s v="Electronic Recycling event in coordination with the Energy Corridor and the Houston Clean City Commission - Terry Hershey Park parking lot"/>
    <x v="1"/>
    <s v="Operating"/>
    <n v="2052.5500000000002"/>
    <n v="0"/>
    <m/>
  </r>
  <r>
    <s v="G-3-26"/>
    <x v="6"/>
    <s v="12344 Briar Forest - Crosswalk Safety Improvements "/>
    <x v="3"/>
    <s v="Capital"/>
    <n v="0"/>
    <n v="0"/>
    <m/>
  </r>
  <r>
    <s v="G-4-26"/>
    <x v="6"/>
    <s v="Midwest Patrol - Purchase of two battery-powered radar signs for use within District G"/>
    <x v="20"/>
    <s v="Operating"/>
    <n v="7810"/>
    <n v="7810"/>
    <m/>
  </r>
  <r>
    <s v="G-5-26"/>
    <x v="6"/>
    <s v="Along the south side of Memorial Drive (from Wycliffe to Wilchester) - New Sidewalk Installation ($90,000)"/>
    <x v="3"/>
    <s v="Capital"/>
    <n v="0"/>
    <n v="0"/>
    <m/>
  </r>
  <r>
    <s v="G-6-26"/>
    <x v="6"/>
    <s v="HPD Central Patrol - West Loop Safety Initiative"/>
    <x v="20"/>
    <s v="Operating"/>
    <n v="25000"/>
    <n v="25000"/>
    <m/>
  </r>
  <r>
    <s v="G-7-26"/>
    <x v="6"/>
    <s v="FY 2026 allocation for Flock ALPR cameras within the boundaries of District G"/>
    <x v="20"/>
    <s v="Operating"/>
    <n v="125000"/>
    <n v="125000"/>
    <m/>
  </r>
  <r>
    <s v="G-8-26"/>
    <x v="6"/>
    <s v="West Bough Lane (from Memorial to about 671 W. Bough) - New Sidewalk ($55,000)"/>
    <x v="3"/>
    <s v="Capital"/>
    <n v="0"/>
    <n v="0"/>
    <m/>
  </r>
  <r>
    <s v="G-9-26"/>
    <x v="6"/>
    <s v="HPD After-Hours Clubs Task Force - within District G"/>
    <x v="20"/>
    <s v="Operating"/>
    <n v="6250"/>
    <n v="5704.2"/>
    <m/>
  </r>
  <r>
    <s v="G-10-26"/>
    <x v="6"/>
    <s v="HPD Central Patrol - Seven Patrol Bikes and Accessories"/>
    <x v="0"/>
    <s v="Operating"/>
    <n v="3631.69"/>
    <n v="3070.7"/>
    <m/>
  </r>
  <r>
    <s v="G-11-26"/>
    <x v="6"/>
    <s v="HPD Central and Midwest Patrols - West Loop Safety Initiative "/>
    <x v="0"/>
    <s v="Operating"/>
    <n v="7711.82"/>
    <n v="3966.14"/>
    <m/>
  </r>
  <r>
    <s v="G-12-26"/>
    <x v="6"/>
    <s v="HPD Midwest Patrol - Supplies for HPD Midwest Explorers Program (G-6-25)"/>
    <x v="0"/>
    <s v="Operating"/>
    <n v="971.54"/>
    <n v="440"/>
    <m/>
  </r>
  <r>
    <s v="G-13-26"/>
    <x v="6"/>
    <s v="Taylorcrest and Brittmoore Intersection - Safety improvements near school ($800)"/>
    <x v="3"/>
    <s v="Capital"/>
    <n v="0"/>
    <n v="0"/>
    <m/>
  </r>
  <r>
    <s v="G-14-26"/>
    <x v="6"/>
    <s v="SPARK Park - Wilchester Elementary (13618 St. Mary's Lane)"/>
    <x v="2"/>
    <s v="Operating"/>
    <n v="10000"/>
    <n v="0"/>
    <m/>
  </r>
  <r>
    <s v="G-15-26"/>
    <x v="6"/>
    <s v="HPD Westside Patrol - DRT (pens and refrigerator magnets to distribute at community events)"/>
    <x v="20"/>
    <s v="Operating"/>
    <n v="2360"/>
    <n v="0"/>
    <m/>
  </r>
  <r>
    <s v="G-16-26"/>
    <x v="6"/>
    <s v="Memorial and Dairy Ashford - IssueID02431G: Install rip-rap on Memorial medians ($12,000)"/>
    <x v="3"/>
    <s v="Capital"/>
    <n v="0"/>
    <n v="0"/>
    <m/>
  </r>
  <r>
    <s v="G-17-26"/>
    <x v="6"/>
    <s v="Memorial Drive and Dairy Ashford - IssueID02431G: Install rip-rap on Memorial medians ($3,000)"/>
    <x v="3"/>
    <s v="Capital"/>
    <n v="0"/>
    <n v="0"/>
    <m/>
  </r>
  <r>
    <s v="G-18-26"/>
    <x v="6"/>
    <s v="Overtime funding for patrol, traffic enforcement, crime suppression team (CST), and differential response team (DRT) - Midwest Division"/>
    <x v="0"/>
    <s v="Operating"/>
    <n v="4066.62"/>
    <n v="4066.62"/>
    <m/>
  </r>
  <r>
    <s v="G-19-26"/>
    <x v="6"/>
    <s v="HPD Central Patrol - 2 LIDAR units"/>
    <x v="0"/>
    <s v="Operating"/>
    <n v="0"/>
    <n v="0"/>
    <m/>
  </r>
  <r>
    <s v="G-20-26"/>
    <x v="6"/>
    <s v="HOT Team G-31-25"/>
    <x v="1"/>
    <s v="Operating"/>
    <n v="23499.120000000003"/>
    <n v="11179.880000000001"/>
    <m/>
  </r>
  <r>
    <s v="G-21-26"/>
    <x v="6"/>
    <s v="HPD Westside - Purchase of 6 AFIS Units"/>
    <x v="0"/>
    <s v="Operating"/>
    <n v="15800"/>
    <n v="15800"/>
    <m/>
  </r>
  <r>
    <s v="G-22-26"/>
    <x v="6"/>
    <s v="Intersection of E Broad Oaks and Briar drive - replace sidewalk ($2,000)"/>
    <x v="3"/>
    <s v="Capital"/>
    <n v="0"/>
    <n v="0"/>
    <m/>
  </r>
  <r>
    <s v="G-23-26"/>
    <x v="6"/>
    <s v="HPD Westside Division - Safe Exchange signage for HPD Westside Division"/>
    <x v="20"/>
    <s v="Operating"/>
    <n v="445.93"/>
    <n v="0"/>
    <m/>
  </r>
  <r>
    <s v="G-24-26"/>
    <x v="6"/>
    <s v="Mounted Patrol - patrols around busy shopping centers during the holiday season"/>
    <x v="20"/>
    <s v="Operating"/>
    <n v="31500"/>
    <n v="0"/>
    <m/>
  </r>
  <r>
    <s v="G-25-26"/>
    <x v="6"/>
    <s v="Near 12127 Cedar Pass - sidewalk replace, curb replace, and ramp installation ($21,865.65)"/>
    <x v="3"/>
    <s v="Capital"/>
    <n v="0"/>
    <n v="0"/>
    <m/>
  </r>
  <r>
    <s v="G-26-26"/>
    <x v="6"/>
    <s v="4401 San Felipe - Panel Replacement ($19,606.87)"/>
    <x v="3"/>
    <s v="Capital"/>
    <n v="0"/>
    <n v="0"/>
    <m/>
  </r>
  <r>
    <s v="G-27-26"/>
    <x v="6"/>
    <s v="The Westside District G Crime Initiative will reduce Part I Crime in the Westside area of City Council District G through a collaborative effort between our Crime Suppression Teams (CSTs), Criminal Investigative Unit (CIU), Differential Response Team (DRT), Patrol, and Crime Analysis"/>
    <x v="0"/>
    <s v="Operating"/>
    <n v="49200"/>
    <n v="29838.26"/>
    <m/>
  </r>
  <r>
    <s v="G-28-26"/>
    <x v="6"/>
    <s v="HPD Central Patrol - Overtime for Traffic Enforcement"/>
    <x v="0"/>
    <s v="Operating"/>
    <n v="17632"/>
    <n v="9731.9500000000007"/>
    <m/>
  </r>
  <r>
    <s v="G-29-26"/>
    <x v="6"/>
    <s v="HPD Midwest Patrol - Purchase 5 AFIS units for HPD Midwest Patrol"/>
    <x v="0"/>
    <s v="Operating"/>
    <n v="11500"/>
    <n v="11500"/>
    <m/>
  </r>
  <r>
    <s v="G-30-26"/>
    <x v="6"/>
    <s v="HPD Midwest Division - Overtime funding for patrol, traffic enforcement, crime suppression team (CST), and differential response team (DRT) usage by Midwest Division within the boundaries of District G"/>
    <x v="0"/>
    <s v="Operating"/>
    <n v="47010.42"/>
    <n v="9688.8799999999992"/>
    <m/>
  </r>
  <r>
    <s v="G-31-26"/>
    <x v="6"/>
    <s v="Kirkwood (Taylorcrest to Driveway) - Sidewalk Replace ($19,459.57)"/>
    <x v="3"/>
    <s v="Capital"/>
    <n v="0"/>
    <n v="0"/>
    <m/>
  </r>
  <r>
    <s v="G-32-26"/>
    <x v="6"/>
    <s v="Sound amplification equipment"/>
    <x v="0"/>
    <s v="Capital"/>
    <n v="0"/>
    <n v="0"/>
    <m/>
  </r>
  <r>
    <s v="G-33-26"/>
    <x v="6"/>
    <s v="West Loop Safety Initiative - HPD Central Patrol"/>
    <x v="0"/>
    <s v="Operating"/>
    <n v="25000"/>
    <n v="16454.05"/>
    <m/>
  </r>
  <r>
    <s v="G-34-26"/>
    <x v="6"/>
    <s v="Holiday Property Crimes Reduction Initiative for the area around the Highland Village and River Oaks District shopping centers - HPD Central Patrol"/>
    <x v="0"/>
    <s v="Operating"/>
    <n v="10000"/>
    <n v="10051.029999999999"/>
    <m/>
  </r>
  <r>
    <s v="G-35-26"/>
    <x v="6"/>
    <s v="Installation of Speed cushions/NTMP. Additional funding for G-27-25 - Memorial Drive Acres HOA ($31,613)"/>
    <x v="3"/>
    <s v="Capital"/>
    <n v="0"/>
    <n v="0"/>
    <m/>
  </r>
  <r>
    <s v="G-36-26"/>
    <x v="6"/>
    <s v="SPARK Park - Daily Elementary School"/>
    <x v="2"/>
    <s v="Capital"/>
    <n v="10000"/>
    <n v="0"/>
    <m/>
  </r>
  <r>
    <s v="H-1-26"/>
    <x v="7"/>
    <s v="LGBTQ+ Economic Empowerment Coordinator"/>
    <x v="21"/>
    <s v="Operating"/>
    <n v="20000"/>
    <n v="2886.5199999999982"/>
    <m/>
  </r>
  <r>
    <s v="H-2-26"/>
    <x v="7"/>
    <s v="Back-to-School Backpack Giveaway"/>
    <x v="11"/>
    <s v="Operating"/>
    <n v="1500"/>
    <n v="1500"/>
    <m/>
  </r>
  <r>
    <s v="H-3-26"/>
    <x v="7"/>
    <s v="Henderson Park portacans"/>
    <x v="2"/>
    <s v="Operating"/>
    <n v="1900"/>
    <n v="640"/>
    <m/>
  </r>
  <r>
    <s v="H-4-26"/>
    <x v="7"/>
    <s v="Community Centers across District H - monthly costs associated with internet connection"/>
    <x v="22"/>
    <s v="Operating"/>
    <n v="6000"/>
    <n v="1154.69"/>
    <m/>
  </r>
  <r>
    <s v="H-5-26"/>
    <x v="7"/>
    <s v="Monthly service fees for dumpsters managed by the Greater Northside Management District and the East End Management District"/>
    <x v="1"/>
    <s v="Operating"/>
    <n v="4000"/>
    <n v="0"/>
    <m/>
  </r>
  <r>
    <s v="H-6-26"/>
    <x v="7"/>
    <s v="Mounted patrol horse"/>
    <x v="0"/>
    <s v="Operating"/>
    <n v="5000"/>
    <n v="0"/>
    <m/>
  </r>
  <r>
    <s v="H-7-26"/>
    <x v="7"/>
    <s v="HPD South Central Overtime - continuation of Project #H-10-25"/>
    <x v="0"/>
    <s v="Operating"/>
    <n v="7500"/>
    <n v="5831.59"/>
    <m/>
  </r>
  <r>
    <s v="H-8-26"/>
    <x v="7"/>
    <s v="HPD Downtown Overtime - continuation of Project #H-11-25"/>
    <x v="0"/>
    <s v="Operating"/>
    <n v="5268.65"/>
    <n v="5268.65"/>
    <m/>
  </r>
  <r>
    <s v="H-9-26"/>
    <x v="7"/>
    <s v="HPD North Belt Overtime - continuation of Project #H-12-25"/>
    <x v="0"/>
    <s v="Operating"/>
    <n v="2000"/>
    <n v="0"/>
    <m/>
  </r>
  <r>
    <s v="H-10-26"/>
    <x v="7"/>
    <s v="HPD Northeast Overtime - continuation of Project #H-13-25"/>
    <x v="0"/>
    <s v="Operating"/>
    <n v="6800"/>
    <n v="6763.92"/>
    <m/>
  </r>
  <r>
    <s v="H-11-26"/>
    <x v="7"/>
    <s v="FLOCK Cameras - continuation of Project #H-14-25"/>
    <x v="0"/>
    <s v="Operating"/>
    <n v="25000"/>
    <n v="25000"/>
    <m/>
  </r>
  <r>
    <s v="H-12-26"/>
    <x v="7"/>
    <s v="Clarity Data License Renewal PM2.5 &amp; NO2 Data License Renewal - continuation of Project #H-15-25"/>
    <x v="7"/>
    <s v="Operating"/>
    <n v="5600"/>
    <n v="0"/>
    <m/>
  </r>
  <r>
    <s v="H-13-26"/>
    <x v="7"/>
    <s v="Solid Waste HOT Team"/>
    <x v="1"/>
    <s v="Operating"/>
    <n v="50000"/>
    <n v="16755.29"/>
    <m/>
  </r>
  <r>
    <s v="H-14-26"/>
    <x v="7"/>
    <s v="Shepard Park Plaza- Beautification"/>
    <x v="4"/>
    <s v="Operating"/>
    <n v="4541.45"/>
    <n v="4541.45"/>
    <m/>
  </r>
  <r>
    <s v="H-15-26"/>
    <x v="7"/>
    <s v="Garden Oaks- Beautification"/>
    <x v="4"/>
    <s v="Operating"/>
    <n v="5000"/>
    <n v="0"/>
    <m/>
  </r>
  <r>
    <s v="H-16-25"/>
    <x v="7"/>
    <s v="Red Cross First AID and CPR training for constituents"/>
    <x v="7"/>
    <s v="Operating"/>
    <n v="0"/>
    <n v="0"/>
    <m/>
  </r>
  <r>
    <s v="H-17-26"/>
    <x v="7"/>
    <s v="Repair the Woodland Heights monument sign in partnership with Greater Northside Management District and TIRZ 5 ($10K)"/>
    <x v="3"/>
    <s v="Operating"/>
    <n v="10000"/>
    <n v="0"/>
    <m/>
  </r>
  <r>
    <s v="H-18-26"/>
    <x v="7"/>
    <s v="Costs associated with upkeep and maintenance of Moody Park through the Friends of Moody Park 501(c)(3) group that supports the park"/>
    <x v="2"/>
    <s v="Operating"/>
    <n v="25000"/>
    <n v="0"/>
    <m/>
  </r>
  <r>
    <s v="H-19-26"/>
    <x v="7"/>
    <s v="HPD bike overtime program during lunch hours (10am to 3pm) for visibility and deterrence."/>
    <x v="0"/>
    <s v="Operating"/>
    <n v="15000"/>
    <n v="5351.25"/>
    <m/>
  </r>
  <r>
    <s v="H-20-26"/>
    <x v="7"/>
    <s v="SPARK Park - McReynolds Middle School"/>
    <x v="2"/>
    <s v="Operating"/>
    <n v="10000"/>
    <n v="10000"/>
    <m/>
  </r>
  <r>
    <s v="H-21-26"/>
    <x v="7"/>
    <s v="Re-SPARK - Lyons Elementary School"/>
    <x v="2"/>
    <s v="Operating"/>
    <n v="10000"/>
    <n v="0"/>
    <m/>
  </r>
  <r>
    <s v="H-22-26"/>
    <x v="7"/>
    <s v="Language Access Coordinator"/>
    <x v="4"/>
    <s v="Operating"/>
    <n v="0"/>
    <n v="0"/>
    <m/>
  </r>
  <r>
    <s v="H-23-26"/>
    <x v="7"/>
    <s v="Repair the Woodland Heights monument sign in partnership with Greater Northside Management District and TIRZ 5"/>
    <x v="3"/>
    <s v="Capital"/>
    <n v="0"/>
    <n v="0"/>
    <m/>
  </r>
  <r>
    <s v="H-24-26"/>
    <x v="7"/>
    <s v="HPD overtime for the after-hours task force. This is being spearheaded by Council Member Peck"/>
    <x v="0"/>
    <s v="Operating"/>
    <n v="6250"/>
    <n v="0"/>
    <m/>
  </r>
  <r>
    <s v="H-25-26"/>
    <x v="7"/>
    <s v="Along Spotts Park in District H - Sidewalk on Willia Street to Spotts Park ($53,140.90)"/>
    <x v="3"/>
    <s v="Capital"/>
    <n v="0"/>
    <n v="0"/>
    <m/>
  </r>
  <r>
    <s v="H-26-26"/>
    <x v="7"/>
    <s v="Tree debris truck for the Forestry Division with the Houston Parks Department"/>
    <x v="2"/>
    <s v="Operating"/>
    <n v="50000"/>
    <n v="0"/>
    <m/>
  </r>
  <r>
    <s v="H-27-26"/>
    <x v="7"/>
    <s v="For police overtime"/>
    <x v="0"/>
    <s v="Operating"/>
    <n v="23150.559999999998"/>
    <n v="23150.559999999998"/>
    <m/>
  </r>
  <r>
    <s v="H-28-26"/>
    <x v="7"/>
    <s v="HPD North Command Overtime funds for District H Patrol"/>
    <x v="0"/>
    <s v="Operating"/>
    <n v="30000"/>
    <n v="22826.06"/>
    <m/>
  </r>
  <r>
    <s v="H-29-26"/>
    <x v="7"/>
    <s v="Barrio Dogs"/>
    <x v="13"/>
    <s v="Operating"/>
    <n v="15000"/>
    <n v="0"/>
    <m/>
  </r>
  <r>
    <s v="H-30-26"/>
    <x v="7"/>
    <s v="Good Neighbor Program"/>
    <x v="4"/>
    <s v="Operating"/>
    <n v="0"/>
    <n v="0"/>
    <m/>
  </r>
  <r>
    <s v="H-31-26"/>
    <x v="7"/>
    <s v="2nd Ward Hike and Bike Trail police presence initiative - HPD South Central Division Command "/>
    <x v="0"/>
    <s v="Operating"/>
    <n v="16354"/>
    <n v="14322.19"/>
    <m/>
  </r>
  <r>
    <s v="H-32-26"/>
    <x v="7"/>
    <s v="Shady Lane weight room equipment"/>
    <x v="2"/>
    <s v="Operating"/>
    <n v="23049.16"/>
    <n v="23049.16"/>
    <m/>
  </r>
  <r>
    <s v="H-33-26"/>
    <x v="7"/>
    <s v="Overtime funding for security for Moody Park Centennial in partnership with Friends of Moody Park"/>
    <x v="0"/>
    <s v="Operating"/>
    <n v="5000"/>
    <n v="1805.04"/>
    <m/>
  </r>
  <r>
    <s v="H-34-26"/>
    <x v="7"/>
    <s v="Night/Weekend Code Enforcement Inspector Overtime. &quot;Quick update on CDSF funding for night/weekend code enforcement activities. Was informed that it could possibly be done on the CDSF-Operations/Maintenance side. The request can be submitted on Vernita’s portal for CDSF-Operations/Maintenance. Believe some district council offices take this route for HPD overtime activities and was informed that it would take the similar route"/>
    <x v="3"/>
    <s v="Operating"/>
    <n v="10000"/>
    <n v="0"/>
    <m/>
  </r>
  <r>
    <s v="H-35-26"/>
    <x v="7"/>
    <s v="The cost of 300 15-gallon trees for a neighborhood resilience and tree planting event in District H"/>
    <x v="2"/>
    <s v="Operating"/>
    <n v="30000"/>
    <n v="0"/>
    <m/>
  </r>
  <r>
    <s v="H-36-26"/>
    <x v="7"/>
    <s v="Barrio Dogs, in partnership with East End Kitties, launched a Fixing the Future Campaign to implement a Trap-Neuter-Return (TNR) program to address the overpopulation of feral cats. Program Overview Goal: To humanely manage the feral cat population spaying/neutering and returning them to their original habitats. Services: Spay/neuter surgeries, rabies vaccinations, and administrative costs. Partners: Barrio Dogs, East End Kitties, and Houston Spay &amp; Neuter"/>
    <x v="13"/>
    <s v="Operating"/>
    <n v="10000"/>
    <n v="0"/>
    <m/>
  </r>
  <r>
    <s v="H-37-26"/>
    <x v="7"/>
    <s v="CASE for Kids Afterschool Program "/>
    <x v="2"/>
    <s v="Operating"/>
    <n v="45000"/>
    <n v="0"/>
    <m/>
  </r>
  <r>
    <s v="H-38-26"/>
    <x v="7"/>
    <s v="As the main project progresses, we have identified the need to relamp the existing poles with LED fixtures and rewire them, as the current lighting system is nonfunctional. This work falls outside the current project’s scope and budget, and therefore, we are seeking to identify additional funding to complete it. The proposed work includes: • Converting the existing pole lights to energy-efficient LED lamps and replacing the wiring. • Installing new lighting under the pavilion to enhance visibility and safety. The estimated project duration is approximately one week"/>
    <x v="2"/>
    <s v="Operating"/>
    <n v="9500"/>
    <n v="0"/>
    <m/>
  </r>
  <r>
    <s v="H-39-26"/>
    <x v="7"/>
    <s v="Northeast Division Radar Guns to Combat Speeding "/>
    <x v="0"/>
    <m/>
    <n v="2357.13"/>
    <n v="2357.13"/>
    <m/>
  </r>
  <r>
    <s v="H-40-26"/>
    <x v="7"/>
    <s v="Costs associated with keeping the Park open later so that the public can use the restroom"/>
    <x v="2"/>
    <m/>
    <n v="500"/>
    <n v="0"/>
    <m/>
  </r>
  <r>
    <s v="H-41-26"/>
    <x v="7"/>
    <s v="4 additional speed cushions as a part of the 7224-22 Highlawn NTMP Project ($38,000)"/>
    <x v="3"/>
    <m/>
    <n v="0"/>
    <n v="0"/>
    <m/>
  </r>
  <r>
    <s v="H-42-26"/>
    <x v="7"/>
    <s v="7440-25 Woodland Heights, NTMP ($123,500)"/>
    <x v="3"/>
    <m/>
    <n v="0"/>
    <n v="0"/>
    <m/>
  </r>
  <r>
    <s v="H-43-26"/>
    <x v="7"/>
    <s v="Quitman Street Quiet Zone - District H ($50,000)"/>
    <x v="3"/>
    <m/>
    <n v="0"/>
    <n v="0"/>
    <m/>
  </r>
  <r>
    <s v="H-44-26"/>
    <x v="7"/>
    <s v="HPD overtime to support law enforcement during the Charitable Feeding program outside 61 Riesner Street "/>
    <x v="0"/>
    <m/>
    <n v="8000"/>
    <n v="0"/>
    <m/>
  </r>
  <r>
    <s v="H-45-26"/>
    <x v="7"/>
    <s v="Partnership with Houston Pet Set for Love Your Pet Month"/>
    <x v="13"/>
    <m/>
    <n v="22000"/>
    <n v="14000"/>
    <m/>
  </r>
  <r>
    <s v="H-46-26"/>
    <x v="7"/>
    <s v="BARC Adoption Event"/>
    <x v="13"/>
    <m/>
    <n v="5000"/>
    <n v="4780"/>
    <m/>
  </r>
  <r>
    <s v="H-47-26"/>
    <x v="7"/>
    <s v="Rain barrels"/>
    <x v="3"/>
    <m/>
    <n v="9965"/>
    <n v="0"/>
    <m/>
  </r>
  <r>
    <s v="H-48-26"/>
    <x v="7"/>
    <s v="Hot Team"/>
    <x v="1"/>
    <m/>
    <n v="2500"/>
    <n v="0"/>
    <m/>
  </r>
  <r>
    <s v="H-49-26"/>
    <x v="7"/>
    <s v="Rain barrels"/>
    <x v="3"/>
    <m/>
    <n v="12200"/>
    <n v="9963"/>
    <m/>
  </r>
  <r>
    <s v="H-50-26"/>
    <x v="7"/>
    <s v="Love Your Pet Month"/>
    <x v="13"/>
    <m/>
    <n v="6080"/>
    <n v="3050"/>
    <m/>
  </r>
  <r>
    <s v="H-51-26"/>
    <x v="7"/>
    <s v="Houston Tool Bank - Administration of Disaster Box"/>
    <x v="6"/>
    <s v="Operating"/>
    <n v="7500"/>
    <n v="0"/>
    <m/>
  </r>
  <r>
    <s v="H-52-26"/>
    <x v="7"/>
    <s v="Partnership with Barrio Dogs - Love Your Pet Month"/>
    <x v="13"/>
    <m/>
    <n v="2763"/>
    <n v="0"/>
    <m/>
  </r>
  <r>
    <s v="H-53-26"/>
    <x v="7"/>
    <s v="MailChimp"/>
    <x v="23"/>
    <m/>
    <n v="1000"/>
    <n v="0"/>
    <m/>
  </r>
  <r>
    <s v="H-54-26"/>
    <x v="7"/>
    <s v="Neighborhood Traffic Management Program, speed cushion application - 6548-25 Independence Heights. Phase A ($95,000)"/>
    <x v="3"/>
    <m/>
    <n v="0"/>
    <n v="0"/>
    <m/>
  </r>
  <r>
    <s v="H-55-26"/>
    <x v="7"/>
    <s v="Sidewalk repair - Durham Elementary School ($33,536.31)"/>
    <x v="3"/>
    <m/>
    <n v="0"/>
    <n v="0"/>
    <m/>
  </r>
  <r>
    <s v="H-56-26"/>
    <x v="7"/>
    <s v="Overlay (without removal of gutter pan and RR tracks) - Sterrett Street, from Walnut St. to McKee St. Sterrett St. and Richey (where it dead ends has significant dips and breaks in the street. District ($75,464.40)"/>
    <x v="3"/>
    <m/>
    <n v="0"/>
    <n v="0"/>
    <m/>
  </r>
  <r>
    <s v="I-1-26"/>
    <x v="8"/>
    <s v="L.I.F.E - Houston's infant formula Food for Babies program"/>
    <x v="7"/>
    <s v="Operating"/>
    <n v="20000"/>
    <n v="0"/>
    <m/>
  </r>
  <r>
    <s v="I-2-26"/>
    <x v="8"/>
    <s v="Glenbrook Valley NTMP ($55,620)"/>
    <x v="3"/>
    <s v="Capital"/>
    <n v="0"/>
    <n v="0"/>
    <m/>
  </r>
  <r>
    <s v="I-3-26"/>
    <x v="8"/>
    <s v="2nd Annual Buffalo Bayou Mural Festival "/>
    <x v="19"/>
    <s v="Operating"/>
    <n v="15000"/>
    <n v="0"/>
    <m/>
  </r>
  <r>
    <s v="I-4-26"/>
    <x v="8"/>
    <s v="Health and wellness programming at Mason Park "/>
    <x v="2"/>
    <s v="Operating"/>
    <n v="26429.43"/>
    <n v="0"/>
    <m/>
  </r>
  <r>
    <s v="I-5-26"/>
    <x v="8"/>
    <s v="Houston Tool Bank"/>
    <x v="6"/>
    <s v="Operating"/>
    <n v="42500"/>
    <n v="0"/>
    <m/>
  </r>
  <r>
    <s v="I-6-26"/>
    <x v="8"/>
    <s v="Backpack Giveaway"/>
    <x v="11"/>
    <s v="Operating"/>
    <n v="1500"/>
    <n v="1500"/>
    <m/>
  </r>
  <r>
    <s v="I-7-26"/>
    <x v="8"/>
    <s v="Stoney Dell Court Cul-de-Sac ($275,000)"/>
    <x v="3"/>
    <s v="Capital"/>
    <n v="0"/>
    <n v="0"/>
    <m/>
  </r>
  <r>
    <s v="I-8-26"/>
    <x v="8"/>
    <s v="Mason Park Conservancy - Mason Park in Motion "/>
    <x v="2"/>
    <s v="Operating"/>
    <n v="5000"/>
    <n v="0"/>
    <m/>
  </r>
  <r>
    <s v="I-9-26"/>
    <x v="8"/>
    <s v="Barrio Dogs Fall Fix It "/>
    <x v="13"/>
    <s v="Operating"/>
    <n v="10000"/>
    <n v="0"/>
    <m/>
  </r>
  <r>
    <s v="I-10-26"/>
    <x v="8"/>
    <s v="Community Support - anti- gang and community cleanups "/>
    <x v="4"/>
    <s v="Operating"/>
    <n v="30000"/>
    <n v="6014"/>
    <m/>
  </r>
  <r>
    <s v="I-11-26"/>
    <x v="8"/>
    <s v="Maintenance of sports field at Mason Park "/>
    <x v="2"/>
    <s v="Operating"/>
    <n v="602"/>
    <n v="305"/>
    <m/>
  </r>
  <r>
    <s v="I-12-26"/>
    <x v="8"/>
    <s v="Sanding of Fields at Gragg "/>
    <x v="2"/>
    <s v="Operating"/>
    <n v="1120"/>
    <n v="1120"/>
    <m/>
  </r>
  <r>
    <s v="I-13-26"/>
    <x v="8"/>
    <s v="HPD Overtime along Harrisburg Corridor "/>
    <x v="0"/>
    <s v="Operating"/>
    <n v="50000"/>
    <n v="5448.08"/>
    <m/>
  </r>
  <r>
    <s v="I-14-26"/>
    <x v="8"/>
    <s v="Per request of Chief Wilson, our office is contributing funds towards the HPL TECHLink program. This program provides a wide array of technical programs, services and equipment for the community to use, be exposed to and benefit from"/>
    <x v="11"/>
    <s v="Operating"/>
    <n v="42000"/>
    <n v="0"/>
    <m/>
  </r>
  <r>
    <s v="I-15-26"/>
    <x v="8"/>
    <s v="Flock Camera Maintenance "/>
    <x v="0"/>
    <s v="Operating"/>
    <n v="105000"/>
    <n v="105000"/>
    <m/>
  </r>
  <r>
    <s v="I-16-26"/>
    <x v="8"/>
    <s v="American Legion Post 472 signs "/>
    <x v="3"/>
    <s v="Operating"/>
    <n v="300"/>
    <n v="0"/>
    <m/>
  </r>
  <r>
    <s v="I-17-26"/>
    <x v="8"/>
    <s v="Barrio Dogs Fall Fix It Event "/>
    <x v="13"/>
    <s v="Operating"/>
    <n v="10000"/>
    <n v="0"/>
    <m/>
  </r>
  <r>
    <s v="I-18-26"/>
    <x v="8"/>
    <s v="Park improvements - Blackhawk Park"/>
    <x v="2"/>
    <s v="Capital"/>
    <n v="58268"/>
    <n v="50513"/>
    <m/>
  </r>
  <r>
    <s v="I-19-26"/>
    <x v="8"/>
    <s v="Safety nets at Gus Wortham Golf Course "/>
    <x v="2"/>
    <s v="Capital"/>
    <n v="400000"/>
    <n v="0"/>
    <m/>
  </r>
  <r>
    <s v="J-1-26"/>
    <x v="9"/>
    <s v="Rollover: J-1-25 District J Patrol Overtime - S. Gessner Station"/>
    <x v="0"/>
    <s v="Operating"/>
    <n v="1360.12"/>
    <n v="1360.12"/>
    <m/>
  </r>
  <r>
    <s v="J-2-26"/>
    <x v="9"/>
    <s v="Rollover: J-2-25 District J Patrol - Midwest Station"/>
    <x v="0"/>
    <s v="Operating"/>
    <n v="3796.54"/>
    <n v="3796.54"/>
    <m/>
  </r>
  <r>
    <s v="J-3-26"/>
    <x v="9"/>
    <s v="Rollover: J-3-25 District J Patrol - Westside Station"/>
    <x v="0"/>
    <s v="Operating"/>
    <n v="0"/>
    <n v="0"/>
    <m/>
  </r>
  <r>
    <s v="J-4-26"/>
    <x v="9"/>
    <s v="Rollover: J-4-25 District J Patrol - Southwest Station"/>
    <x v="0"/>
    <s v="Operating"/>
    <n v="5054.74"/>
    <n v="5054.74"/>
    <m/>
  </r>
  <r>
    <s v="J-5-26"/>
    <x v="9"/>
    <s v="Rollover: J-6-25 Originally it was for pickleball courts, but the need is now for fencing around the pickleball courts at Sharpstown and Bonham Parks"/>
    <x v="2"/>
    <s v="Operating"/>
    <n v="24000"/>
    <n v="24000"/>
    <m/>
  </r>
  <r>
    <s v="J-6-26"/>
    <x v="9"/>
    <s v="Domestic violence victim services and prevention"/>
    <x v="4"/>
    <s v="Operating"/>
    <n v="20000"/>
    <n v="20000"/>
    <m/>
  </r>
  <r>
    <s v="J-7-26"/>
    <x v="9"/>
    <s v="There is a historical plat of land that encompasses a church and cemetery where slaves were buried."/>
    <x v="4"/>
    <s v="Operating"/>
    <n v="30000"/>
    <n v="0"/>
    <m/>
  </r>
  <r>
    <s v="J-8-26"/>
    <x v="9"/>
    <s v="A previous CDSF request for the construction of a gateway at a historically recognized site where slaves were buried will be the medium for a mural to tell their story of freedom."/>
    <x v="4"/>
    <s v="Operating"/>
    <n v="15000"/>
    <n v="0"/>
    <m/>
  </r>
  <r>
    <s v="J-9-26"/>
    <x v="9"/>
    <s v="PSAs"/>
    <x v="17"/>
    <s v="Operating"/>
    <n v="50000"/>
    <n v="50000"/>
    <m/>
  </r>
  <r>
    <s v="J-10-26"/>
    <x v="9"/>
    <s v="Good Neighbor Program"/>
    <x v="4"/>
    <s v="Operating"/>
    <n v="98000"/>
    <n v="0"/>
    <m/>
  </r>
  <r>
    <s v="J-11-26"/>
    <x v="9"/>
    <s v="J-31-25 Heavy Trash Program"/>
    <x v="1"/>
    <s v="Operating"/>
    <n v="167506.6"/>
    <n v="92633.3"/>
    <m/>
  </r>
  <r>
    <s v="J-12-26"/>
    <x v="9"/>
    <s v="Backpack Giveaway"/>
    <x v="11"/>
    <s v="Operating"/>
    <n v="1500"/>
    <n v="1500"/>
    <m/>
  </r>
  <r>
    <s v="J-13-26"/>
    <x v="9"/>
    <s v=" P.E.A.C.E. Program provides high-quality, evidence-based wellness services designed for first responders, including law enforcement, fire personnel, and dispatchers"/>
    <x v="3"/>
    <s v="Operating"/>
    <n v="25000"/>
    <n v="25000"/>
    <m/>
  </r>
  <r>
    <s v="J-14-26"/>
    <x v="9"/>
    <s v="Provide CDSF funding to Houston Public Media's specific program, Houston Matters, Hello Houston and Party Politics"/>
    <x v="17"/>
    <s v="Operating"/>
    <n v="50000"/>
    <n v="0"/>
    <m/>
  </r>
  <r>
    <s v="J-15-26"/>
    <x v="9"/>
    <s v="Funding to KTSU's specific program Impact Houston Live"/>
    <x v="17"/>
    <s v="Operating"/>
    <n v="50000"/>
    <n v="50000"/>
    <m/>
  </r>
  <r>
    <s v="J-16-26"/>
    <x v="9"/>
    <s v="Braeburn Glen - Jason and Imogene street - continuation IssueID01871 ($19,920)"/>
    <x v="3"/>
    <s v="Capital"/>
    <n v="0"/>
    <n v="0"/>
    <m/>
  </r>
  <r>
    <s v="J-17-26"/>
    <x v="9"/>
    <s v="Provide funding to the Houston Museum of African American Culture"/>
    <x v="11"/>
    <s v="Operating"/>
    <n v="25000"/>
    <n v="25000"/>
    <m/>
  </r>
  <r>
    <s v="J-18-26"/>
    <x v="9"/>
    <s v="ECHOS"/>
    <x v="4"/>
    <s v="Operating"/>
    <n v="10000"/>
    <n v="10000"/>
    <m/>
  </r>
  <r>
    <s v="J-19-26"/>
    <x v="9"/>
    <s v="India House"/>
    <x v="4"/>
    <s v="Operating"/>
    <n v="15000"/>
    <n v="15000"/>
    <m/>
  </r>
  <r>
    <s v="J-20-26"/>
    <x v="9"/>
    <s v="7424-24 Gulfton Ashcroft - NTMP ($92,455)"/>
    <x v="3"/>
    <s v="Capital"/>
    <n v="0"/>
    <n v="0"/>
    <m/>
  </r>
  <r>
    <s v="J-21-26"/>
    <x v="9"/>
    <s v="10901 Glenwolde Houston TX 77099 thru 10909 Glenwolde Houston TX 77099 is in need of repair - Southern Portion - New sidewalk - IssueID01861J ($40,316.60)"/>
    <x v="3"/>
    <s v="Capital"/>
    <n v="0"/>
    <n v="0"/>
    <m/>
  </r>
  <r>
    <s v="J-22-26"/>
    <x v="9"/>
    <s v="Per request of Chief Wilson, our office is contributing funds towards the HPL TECHLink program. This program provides a wide array of technical programs, services and equipment for the community to use, be exposed to and benefit from"/>
    <x v="11"/>
    <s v="Operating"/>
    <n v="0"/>
    <n v="0"/>
    <m/>
  </r>
  <r>
    <s v="J-23-26"/>
    <x v="9"/>
    <s v="New sidewalk and ADA - S. Gessner and Concho"/>
    <x v="3"/>
    <s v="Capital"/>
    <n v="0"/>
    <n v="0"/>
    <m/>
  </r>
  <r>
    <s v="J-24-26"/>
    <x v="9"/>
    <s v="RENEWAL: Continuation of the Supplemental Maintenance Team (J-22-25). This program does supplemental maintenance on the ROW, esplanades, medians, accessible ditches and other city property. This particular service will now include the clearing of storm drains throughout residential. Through the Department of Neighborhoods, as our sponsoring department, we will enter into an ILA with the Gulfton Management District Board. They have recently approved the project"/>
    <x v="4"/>
    <s v="Operating"/>
    <n v="100000"/>
    <n v="0"/>
    <m/>
  </r>
  <r>
    <s v="J-25-26"/>
    <x v="9"/>
    <s v="The Hoodies 4 Healing Social Services Program"/>
    <x v="4"/>
    <s v="Operating"/>
    <n v="0"/>
    <n v="0"/>
    <m/>
  </r>
  <r>
    <s v="J-26-26"/>
    <x v="9"/>
    <s v="CASE for Kids - additional funds"/>
    <x v="2"/>
    <s v="Operating"/>
    <n v="32000"/>
    <n v="0"/>
    <m/>
  </r>
  <r>
    <s v="J-27-26"/>
    <x v="9"/>
    <s v="Project Elevate, led by the Houston Area Urban League (HAUL)"/>
    <x v="4"/>
    <s v="Operating"/>
    <n v="20000"/>
    <n v="0"/>
    <m/>
  </r>
  <r>
    <s v="J-28-26"/>
    <x v="9"/>
    <s v="Beautification Team - partnership with the Gulfton Management District via an ILA"/>
    <x v="1"/>
    <s v="Operating"/>
    <n v="100000"/>
    <n v="0"/>
    <m/>
  </r>
  <r>
    <s v="J-29-26"/>
    <x v="9"/>
    <s v="Citywide Work Orders for CDSF Project #14 WBS No. N-322017-0035-4, Work Authorization No. 6 CDSF J-27-25 &amp; J-28-25 - 9114 Hendon Ln ($36,000)"/>
    <x v="3"/>
    <s v="Capital"/>
    <n v="0"/>
    <n v="0"/>
    <m/>
  </r>
  <r>
    <s v="J-30-26"/>
    <x v="9"/>
    <s v="Education and Empowerment"/>
    <x v="4"/>
    <s v="Operating"/>
    <n v="10000"/>
    <n v="0"/>
    <m/>
  </r>
  <r>
    <s v="J-31-26"/>
    <x v="9"/>
    <s v="The following projects in TIRZ 1 boundary • J-56-24, 3105 Mcculloch Cir • J-29-25, 5909 Winsome • J-29-25, 5721 Winsome Lane + Additional community sidewalks and infrastructure projects ($150,224.36)"/>
    <x v="3"/>
    <s v="Capital"/>
    <n v="0"/>
    <n v="0"/>
    <m/>
  </r>
  <r>
    <s v="J-32-26"/>
    <x v="9"/>
    <s v="TIRZ 20 allocation will now be $142,274.36 (~2nd half of the remaining) + $18,334=$160,608.36 • J-41-24, 6839 Bintliff • J-39-25, Braeburn Valley and Bissonnet + Additional sidewalk and mobility projects ($98,324.35)"/>
    <x v="3"/>
    <s v="Capital"/>
    <n v="43905.01"/>
    <n v="0"/>
    <m/>
  </r>
  <r>
    <s v="J-33-26"/>
    <x v="9"/>
    <s v="District J Schools"/>
    <x v="4"/>
    <s v="Operating"/>
    <n v="10000"/>
    <n v="0"/>
    <m/>
  </r>
  <r>
    <s v="K-1-26"/>
    <x v="10"/>
    <s v="HOT Team"/>
    <x v="1"/>
    <s v="Operating"/>
    <n v="84930.6"/>
    <n v="22145.13"/>
    <m/>
  </r>
  <r>
    <s v="K-2-26"/>
    <x v="10"/>
    <s v="ROLLOVER K-5-24 One (1) temporary worker, working 30 hours/week OR Two (2) temporary workers, working 30 hours/week each Hourly wage $15.00 = $1,800/month, totaling $5,400 for three (3) months OR Two (2) workers for three months, totaling $10,800.00"/>
    <x v="2"/>
    <s v="Operating"/>
    <n v="2408.17"/>
    <n v="0"/>
    <m/>
  </r>
  <r>
    <s v="K-3-26"/>
    <x v="10"/>
    <s v="HPD Southwest Command - Overtime (K-7-24)"/>
    <x v="0"/>
    <s v="Operating"/>
    <n v="4563.0199999999995"/>
    <n v="4563.0199999999995"/>
    <m/>
  </r>
  <r>
    <s v="K-4-26"/>
    <x v="10"/>
    <s v="5 Corners Management District - Illegal dumping (K-9-25)"/>
    <x v="1"/>
    <s v="Operating"/>
    <n v="25000"/>
    <n v="0"/>
    <m/>
  </r>
  <r>
    <s v="K-5-26"/>
    <x v="10"/>
    <s v="Brays Oaks Management District - illegal dumping mitigation (K-10-24)"/>
    <x v="1"/>
    <s v="Operating"/>
    <n v="18750"/>
    <n v="0"/>
    <m/>
  </r>
  <r>
    <s v="K-6-26"/>
    <x v="10"/>
    <s v="ROLLOVER K-21-24 One (1) temporary worker, working 30 hours/week OR Two (2) temporary workers, working 30 hours/week each Hourly wage $15.00 = $1,800/month, totaling $5,400 for three (3) months OR Two (2) workers for three months, totaling $10,800.00"/>
    <x v="2"/>
    <s v="Operating"/>
    <n v="10800"/>
    <n v="0"/>
    <m/>
  </r>
  <r>
    <s v="K-7-26"/>
    <x v="10"/>
    <s v="DISTRICT K; HPW ISSUE ID 01101K . For NTMP Project 7205-22 Southwest Crossing speed cushions in eight (8) locations, 27 speed cushions. To partially cover the cost of the project ($22,000)"/>
    <x v="3"/>
    <s v="Capital"/>
    <n v="0"/>
    <n v="0"/>
    <m/>
  </r>
  <r>
    <s v="K-8-26"/>
    <x v="10"/>
    <s v="DISTRICT K: HPW ISSUE ID 10075K - Intersection of 3900 block of West Fuqua St. and 14600 Bathurst Dr., near Martin Luther King Early Childhood Center - ISSUE ID 10075K - Installation of a Rectangular Rapid-Flashing Beacon (RRFB) and improved street markings ($67,000)"/>
    <x v="3"/>
    <s v="Capital"/>
    <n v="0"/>
    <n v="0"/>
    <m/>
  </r>
  <r>
    <s v="K-9-26"/>
    <x v="10"/>
    <s v="MusicFest"/>
    <x v="23"/>
    <s v="Operating"/>
    <n v="7500"/>
    <n v="7500"/>
    <m/>
  </r>
  <r>
    <s v="K-10-26"/>
    <x v="10"/>
    <s v=" Mounted Patrol sponsorship"/>
    <x v="0"/>
    <s v="Operating"/>
    <n v="5000"/>
    <n v="0"/>
    <m/>
  </r>
  <r>
    <s v="K-11-26"/>
    <x v="10"/>
    <s v="ISSUE ID 01061K - Remove and replace damaged sidewalk throughout the Brentwood neighborhood in District K ($37,331.45)"/>
    <x v="3"/>
    <s v="Capital"/>
    <n v="0"/>
    <n v="0"/>
    <m/>
  </r>
  <r>
    <s v="K-12-26"/>
    <x v="10"/>
    <s v="Marian Park Community Center, 11101 S Gessner Rd, Houston, TX 77071 - Men's and Women's Restroom Repairs"/>
    <x v="2"/>
    <s v="Operating"/>
    <n v="50000"/>
    <n v="0"/>
    <m/>
  </r>
  <r>
    <s v="K-13-26"/>
    <x v="10"/>
    <s v="Sharing a Holiday meal for those families in need."/>
    <x v="23"/>
    <s v="Operating"/>
    <n v="1359.95"/>
    <n v="1359.95"/>
    <m/>
  </r>
  <r>
    <s v="K-14-26"/>
    <x v="10"/>
    <s v="HPW ISSUE ID 10088K: District K Ridgegate Community, W. Ridgecreek Drive, from South Post Oak Road to Corsair Road: Remove and replace the asphalt street ($191,329.72)"/>
    <x v="3"/>
    <s v="Capital"/>
    <n v="0"/>
    <n v="0"/>
    <m/>
  </r>
  <r>
    <s v="K-15-26"/>
    <x v="10"/>
    <s v="Outdoor cover at the PINNACLE Senior Center - 5525 Hobby Rd., Bldg. C, Houston, TX 77053"/>
    <x v="8"/>
    <s v="Capital"/>
    <n v="97412"/>
    <n v="0"/>
    <m/>
  </r>
  <r>
    <s v="K-16-26"/>
    <x v="10"/>
    <s v="CASE for Kids City ConnectionS"/>
    <x v="2"/>
    <s v="Operating"/>
    <n v="29000"/>
    <n v="0"/>
    <m/>
  </r>
  <r>
    <s v="K-17-26"/>
    <x v="10"/>
    <s v="HPW NTMP 7404-24 PHASE B - For Neighborhood Traffic Management Program (NTMP) installation of speed cushions on Fonmeadow and South Haviland, Houston, TX 77035 ($23,300)"/>
    <x v="3"/>
    <s v="Capital"/>
    <n v="0"/>
    <n v="0"/>
    <m/>
  </r>
  <r>
    <s v="K-18-26"/>
    <x v="10"/>
    <s v="District K Annual Community Shred Day - Two locations (parking lots) in District K for all constituents to receive free sensitive documents shredding services at 4315 West Fuqua, Houston, TX 77045; 5200 Willowbend, Houston, TX 77096"/>
    <x v="23"/>
    <s v="Operating"/>
    <n v="1600"/>
    <n v="1600"/>
    <m/>
  </r>
  <r>
    <s v="K-19-26"/>
    <x v="10"/>
    <s v="ISSUE ID 10112K: Replace concrete panel on Ludington Dr. from Hillcroft to Bob White ($68,265.18)"/>
    <x v="3"/>
    <s v="Capital"/>
    <n v="0"/>
    <n v="0"/>
    <m/>
  </r>
  <r>
    <s v="K-20-26"/>
    <x v="10"/>
    <s v="Maintenance and mowing cost for 1.257 acres of land of the proposed design the Houston Parks Board (HPB) and TIRZ #9 for use of the land as a connector from Simon Minchen Park to the Sims Bayou Greenway Trail"/>
    <x v="23"/>
    <s v="Operating"/>
    <s v="$10,00.00"/>
    <n v="0"/>
    <m/>
  </r>
  <r>
    <s v="K-21-26"/>
    <x v="10"/>
    <s v="Houston Tool Bank"/>
    <x v="23"/>
    <s v="Operating"/>
    <n v="1000"/>
    <n v="0"/>
    <m/>
  </r>
  <r>
    <s v="K-22-26"/>
    <x v="10"/>
    <s v="Annual support of the Texas Black Expo"/>
    <x v="21"/>
    <s v="Operating"/>
    <n v="5000"/>
    <n v="0"/>
    <m/>
  </r>
  <r>
    <s v="K-23-26"/>
    <x v="10"/>
    <s v="100 Crime Stoppers No Illegal Dumping Signs"/>
    <x v="23"/>
    <s v="Operating"/>
    <n v="1300"/>
    <n v="0"/>
    <m/>
  </r>
  <r>
    <s v="K-24-26"/>
    <x v="10"/>
    <s v="ANNUAL: ENHANCE AND IMPROVE ENGAGEMENT: Communication outreach medium for improved engagement and outreach to constituents in District K on programs, resources, activities, events, etc. that are available to them"/>
    <x v="23"/>
    <s v="Operating"/>
    <n v="2500"/>
    <n v="0"/>
    <m/>
  </r>
  <r>
    <s v="K-25-26"/>
    <x v="10"/>
    <s v="HPW ISSUE ID 0134K: Remove/Replace sidewalk at Gold Ridge Ln at Parkridge Dr. Houston, TX 77035; sidewalk has buckled ($28,368.23)"/>
    <x v="3"/>
    <s v="Capital"/>
    <n v="0"/>
    <n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7E63C03-7DA7-4FED-BB52-301392D3FCD1}" name="PivotTable1" cacheId="6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chartFormat="1">
  <location ref="A3:C15" firstHeaderRow="0" firstDataRow="1" firstDataCol="1"/>
  <pivotFields count="8">
    <pivotField showAll="0"/>
    <pivotField axis="axisRow" showAll="0">
      <items count="13">
        <item x="0"/>
        <item x="1"/>
        <item x="2"/>
        <item x="3"/>
        <item x="4"/>
        <item x="5"/>
        <item x="6"/>
        <item x="7"/>
        <item x="8"/>
        <item x="9"/>
        <item x="10"/>
        <item m="1" x="11"/>
        <item t="default"/>
      </items>
    </pivotField>
    <pivotField showAll="0"/>
    <pivotField showAll="0"/>
    <pivotField showAll="0"/>
    <pivotField dataField="1" numFmtId="8" showAll="0"/>
    <pivotField dataField="1" showAll="0"/>
    <pivotField showAll="0"/>
  </pivotFields>
  <rowFields count="1">
    <field x="1"/>
  </rowFields>
  <rowItems count="12">
    <i>
      <x/>
    </i>
    <i>
      <x v="1"/>
    </i>
    <i>
      <x v="2"/>
    </i>
    <i>
      <x v="3"/>
    </i>
    <i>
      <x v="4"/>
    </i>
    <i>
      <x v="5"/>
    </i>
    <i>
      <x v="6"/>
    </i>
    <i>
      <x v="7"/>
    </i>
    <i>
      <x v="8"/>
    </i>
    <i>
      <x v="9"/>
    </i>
    <i>
      <x v="10"/>
    </i>
    <i t="grand">
      <x/>
    </i>
  </rowItems>
  <colFields count="1">
    <field x="-2"/>
  </colFields>
  <colItems count="2">
    <i>
      <x/>
    </i>
    <i i="1">
      <x v="1"/>
    </i>
  </colItems>
  <dataFields count="2">
    <dataField name="Sum of Max Spend" fld="5" baseField="0" baseItem="0" numFmtId="6"/>
    <dataField name="Sum of YTD Expenses" fld="6" baseField="0" baseItem="0" numFmtId="8"/>
  </dataFields>
  <formats count="3">
    <format dxfId="31">
      <pivotArea collapsedLevelsAreSubtotals="1" fieldPosition="0">
        <references count="2">
          <reference field="4294967294" count="1" selected="0">
            <x v="1"/>
          </reference>
          <reference field="1" count="0"/>
        </references>
      </pivotArea>
    </format>
    <format dxfId="30">
      <pivotArea outline="0" fieldPosition="0">
        <references count="1">
          <reference field="4294967294" count="1">
            <x v="1"/>
          </reference>
        </references>
      </pivotArea>
    </format>
    <format dxfId="29">
      <pivotArea collapsedLevelsAreSubtotals="1" fieldPosition="0">
        <references count="2">
          <reference field="4294967294" count="1" selected="0">
            <x v="0"/>
          </reference>
          <reference field="1" count="0"/>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343CE29-4E26-4067-9052-309354F84048}" name="PivotTable2" cacheId="6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chartFormat="1">
  <location ref="A3:C28" firstHeaderRow="0" firstDataRow="1" firstDataCol="1"/>
  <pivotFields count="8">
    <pivotField showAll="0"/>
    <pivotField showAll="0"/>
    <pivotField showAll="0"/>
    <pivotField axis="axisRow" showAll="0">
      <items count="44">
        <item x="13"/>
        <item m="1" x="28"/>
        <item x="23"/>
        <item x="4"/>
        <item x="5"/>
        <item x="7"/>
        <item x="2"/>
        <item x="0"/>
        <item x="11"/>
        <item x="3"/>
        <item x="19"/>
        <item x="18"/>
        <item x="21"/>
        <item m="1" x="40"/>
        <item x="10"/>
        <item m="1" x="29"/>
        <item m="1" x="30"/>
        <item x="1"/>
        <item x="16"/>
        <item m="1" x="24"/>
        <item x="15"/>
        <item x="17"/>
        <item x="9"/>
        <item m="1" x="33"/>
        <item m="1" x="36"/>
        <item x="8"/>
        <item m="1" x="35"/>
        <item m="1" x="25"/>
        <item m="1" x="42"/>
        <item m="1" x="32"/>
        <item x="22"/>
        <item m="1" x="41"/>
        <item m="1" x="39"/>
        <item m="1" x="31"/>
        <item m="1" x="38"/>
        <item m="1" x="34"/>
        <item m="1" x="37"/>
        <item x="6"/>
        <item m="1" x="27"/>
        <item x="12"/>
        <item m="1" x="26"/>
        <item x="14"/>
        <item x="20"/>
        <item t="default"/>
      </items>
    </pivotField>
    <pivotField showAll="0"/>
    <pivotField dataField="1" numFmtId="8" showAll="0"/>
    <pivotField dataField="1" showAll="0"/>
    <pivotField showAll="0"/>
  </pivotFields>
  <rowFields count="1">
    <field x="3"/>
  </rowFields>
  <rowItems count="25">
    <i>
      <x/>
    </i>
    <i>
      <x v="2"/>
    </i>
    <i>
      <x v="3"/>
    </i>
    <i>
      <x v="4"/>
    </i>
    <i>
      <x v="5"/>
    </i>
    <i>
      <x v="6"/>
    </i>
    <i>
      <x v="7"/>
    </i>
    <i>
      <x v="8"/>
    </i>
    <i>
      <x v="9"/>
    </i>
    <i>
      <x v="10"/>
    </i>
    <i>
      <x v="11"/>
    </i>
    <i>
      <x v="12"/>
    </i>
    <i>
      <x v="14"/>
    </i>
    <i>
      <x v="17"/>
    </i>
    <i>
      <x v="18"/>
    </i>
    <i>
      <x v="20"/>
    </i>
    <i>
      <x v="21"/>
    </i>
    <i>
      <x v="22"/>
    </i>
    <i>
      <x v="25"/>
    </i>
    <i>
      <x v="30"/>
    </i>
    <i>
      <x v="37"/>
    </i>
    <i>
      <x v="39"/>
    </i>
    <i>
      <x v="41"/>
    </i>
    <i>
      <x v="42"/>
    </i>
    <i t="grand">
      <x/>
    </i>
  </rowItems>
  <colFields count="1">
    <field x="-2"/>
  </colFields>
  <colItems count="2">
    <i>
      <x/>
    </i>
    <i i="1">
      <x v="1"/>
    </i>
  </colItems>
  <dataFields count="2">
    <dataField name="Sum of YTD Expenses" fld="6" baseField="0" baseItem="0" numFmtId="6"/>
    <dataField name="Sum of Max Spend" fld="5" baseField="0" baseItem="0"/>
  </dataFields>
  <formats count="1">
    <format dxfId="28">
      <pivotArea outline="0" collapsedLevelsAreSubtotals="1" fieldPosition="0"/>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A1:H323" totalsRowCount="1" headerRowDxfId="35" dataDxfId="34" totalsRowDxfId="33" totalsRowBorderDxfId="32">
  <autoFilter ref="A1:H322" xr:uid="{00000000-0009-0000-0100-000006000000}"/>
  <tableColumns count="8">
    <tableColumn id="1" xr3:uid="{00000000-0010-0000-0000-000001000000}" name="Project Name" dataDxfId="27" totalsRowDxfId="15"/>
    <tableColumn id="2" xr3:uid="{00000000-0010-0000-0000-000002000000}" name="District" dataDxfId="26" totalsRowDxfId="14"/>
    <tableColumn id="14" xr3:uid="{00000000-0010-0000-0000-00000E000000}" name="Title" dataDxfId="25" totalsRowDxfId="13"/>
    <tableColumn id="3" xr3:uid="{00000000-0010-0000-0000-000003000000}" name="Department" dataDxfId="24" totalsRowDxfId="12"/>
    <tableColumn id="18" xr3:uid="{00000000-0010-0000-0000-000012000000}" name="Funds" dataDxfId="23" totalsRowDxfId="11"/>
    <tableColumn id="19" xr3:uid="{00000000-0010-0000-0000-000013000000}" name="Max Spend" totalsRowFunction="sum" dataDxfId="17" totalsRowDxfId="10"/>
    <tableColumn id="5" xr3:uid="{00000000-0010-0000-0000-000005000000}" name="YTD Expenses" totalsRowFunction="sum" dataDxfId="16" totalsRowDxfId="9"/>
    <tableColumn id="7" xr3:uid="{00000000-0010-0000-0000-000007000000}" name="METRO" dataDxfId="22" totalsRowDxfId="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B7A061-82EE-49AD-ADE0-0211C2244B06}" name="Table1" displayName="Table1" ref="A3:H70" totalsRowShown="0">
  <autoFilter ref="A3:H70" xr:uid="{55B7A061-82EE-49AD-ADE0-0211C2244B06}"/>
  <tableColumns count="8">
    <tableColumn id="1" xr3:uid="{9EC9CDE2-F7C6-495A-8D52-5D5DD8B16A08}" name="Project Name"/>
    <tableColumn id="2" xr3:uid="{2BDBD282-427C-424F-94CA-D18D63C7AD16}" name="District"/>
    <tableColumn id="3" xr3:uid="{FC3FCC55-6211-40ED-8207-7B34AF000FCA}" name="MRE"/>
    <tableColumn id="4" xr3:uid="{698CEC4E-89E8-41A2-A7F0-C168E2953141}" name="Department"/>
    <tableColumn id="5" xr3:uid="{1EA668DF-880D-4048-B514-A5B55EE3DEC0}" name="Funds"/>
    <tableColumn id="6" xr3:uid="{F526FA9C-BED3-45CE-B51F-DC7B5BFEB15C}" name="Max Spend"/>
    <tableColumn id="7" xr3:uid="{4DEC1FC7-5583-40C0-9DC8-B1DB6AAACEB8}" name="YTD Expenses"/>
    <tableColumn id="8" xr3:uid="{F1DAA37B-7304-45A1-B931-E6F1E899E440}" name="Comments"/>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382"/>
  <sheetViews>
    <sheetView tabSelected="1" zoomScaleNormal="100" workbookViewId="0">
      <pane ySplit="1" topLeftCell="A2" activePane="bottomLeft" state="frozen"/>
      <selection pane="bottomLeft" activeCell="J182" sqref="J182"/>
    </sheetView>
  </sheetViews>
  <sheetFormatPr defaultRowHeight="15" x14ac:dyDescent="0.25"/>
  <cols>
    <col min="1" max="1" width="15.5703125" bestFit="1" customWidth="1"/>
    <col min="2" max="2" width="9.85546875" bestFit="1" customWidth="1"/>
    <col min="3" max="3" width="131" style="1" customWidth="1"/>
    <col min="4" max="4" width="12.140625" style="1" customWidth="1"/>
    <col min="5" max="5" width="13" style="8" customWidth="1"/>
    <col min="6" max="7" width="23.140625" bestFit="1" customWidth="1"/>
    <col min="8" max="8" width="32" hidden="1" customWidth="1"/>
    <col min="9" max="9" width="23.28515625" customWidth="1"/>
    <col min="11" max="11" width="9.85546875" bestFit="1" customWidth="1"/>
    <col min="12" max="12" width="10.85546875" bestFit="1" customWidth="1"/>
  </cols>
  <sheetData>
    <row r="1" spans="1:8" x14ac:dyDescent="0.25">
      <c r="A1" s="2" t="s">
        <v>0</v>
      </c>
      <c r="B1" s="2" t="s">
        <v>1</v>
      </c>
      <c r="C1" s="2" t="s">
        <v>2</v>
      </c>
      <c r="D1" s="2" t="s">
        <v>3</v>
      </c>
      <c r="E1" s="2" t="s">
        <v>4</v>
      </c>
      <c r="F1" s="2" t="s">
        <v>5</v>
      </c>
      <c r="G1" s="2" t="s">
        <v>6</v>
      </c>
      <c r="H1" s="2" t="s">
        <v>7</v>
      </c>
    </row>
    <row r="2" spans="1:8" s="16" customFormat="1" x14ac:dyDescent="0.25">
      <c r="A2" s="21" t="s">
        <v>8</v>
      </c>
      <c r="B2" s="21" t="s">
        <v>9</v>
      </c>
      <c r="C2" s="55" t="s">
        <v>10</v>
      </c>
      <c r="D2" s="23" t="s">
        <v>11</v>
      </c>
      <c r="E2" s="24" t="s">
        <v>12</v>
      </c>
      <c r="F2" s="56">
        <v>80000</v>
      </c>
      <c r="G2" s="56">
        <v>41659.67</v>
      </c>
      <c r="H2" s="21" t="str">
        <f>IF(Table6[[#This Row],[Funds]]="Capital","METRO"," ")</f>
        <v xml:space="preserve"> </v>
      </c>
    </row>
    <row r="3" spans="1:8" s="12" customFormat="1" x14ac:dyDescent="0.25">
      <c r="A3" s="21" t="s">
        <v>13</v>
      </c>
      <c r="B3" s="21" t="s">
        <v>9</v>
      </c>
      <c r="C3" s="22" t="s">
        <v>14</v>
      </c>
      <c r="D3" s="23" t="s">
        <v>11</v>
      </c>
      <c r="E3" s="24" t="s">
        <v>12</v>
      </c>
      <c r="F3" s="56">
        <v>40000</v>
      </c>
      <c r="G3" s="56">
        <v>33788.78</v>
      </c>
      <c r="H3" s="21" t="str">
        <f>IF(Table6[[#This Row],[Funds]]="Capital","METRO"," ")</f>
        <v xml:space="preserve"> </v>
      </c>
    </row>
    <row r="4" spans="1:8" s="12" customFormat="1" x14ac:dyDescent="0.25">
      <c r="A4" s="7" t="s">
        <v>15</v>
      </c>
      <c r="B4" s="21" t="s">
        <v>9</v>
      </c>
      <c r="C4" s="22" t="s">
        <v>16</v>
      </c>
      <c r="D4" s="23" t="s">
        <v>17</v>
      </c>
      <c r="E4" s="24" t="s">
        <v>12</v>
      </c>
      <c r="F4" s="56">
        <v>150000</v>
      </c>
      <c r="G4" s="56">
        <v>45365.1</v>
      </c>
      <c r="H4" s="21"/>
    </row>
    <row r="5" spans="1:8" s="12" customFormat="1" x14ac:dyDescent="0.25">
      <c r="A5" s="21" t="s">
        <v>18</v>
      </c>
      <c r="B5" s="21" t="s">
        <v>9</v>
      </c>
      <c r="C5" s="35" t="s">
        <v>19</v>
      </c>
      <c r="D5" s="23" t="s">
        <v>11</v>
      </c>
      <c r="E5" s="24" t="s">
        <v>12</v>
      </c>
      <c r="F5" s="56">
        <v>20000</v>
      </c>
      <c r="G5" s="56">
        <v>4921.8099999999995</v>
      </c>
      <c r="H5" s="26"/>
    </row>
    <row r="6" spans="1:8" s="12" customFormat="1" x14ac:dyDescent="0.25">
      <c r="A6" s="17" t="s">
        <v>20</v>
      </c>
      <c r="B6" s="17" t="s">
        <v>9</v>
      </c>
      <c r="C6" s="48" t="s">
        <v>21</v>
      </c>
      <c r="D6" s="20" t="s">
        <v>11</v>
      </c>
      <c r="E6" s="18" t="s">
        <v>12</v>
      </c>
      <c r="F6" s="61">
        <v>6250</v>
      </c>
      <c r="G6" s="61">
        <v>6250</v>
      </c>
      <c r="H6" s="19"/>
    </row>
    <row r="7" spans="1:8" s="16" customFormat="1" x14ac:dyDescent="0.25">
      <c r="A7" s="21" t="s">
        <v>22</v>
      </c>
      <c r="B7" s="21" t="s">
        <v>9</v>
      </c>
      <c r="C7" s="47" t="s">
        <v>23</v>
      </c>
      <c r="D7" s="23" t="s">
        <v>24</v>
      </c>
      <c r="E7" s="24" t="s">
        <v>12</v>
      </c>
      <c r="F7" s="56">
        <v>50000</v>
      </c>
      <c r="G7" s="56">
        <v>0</v>
      </c>
      <c r="H7" s="26"/>
    </row>
    <row r="8" spans="1:8" s="12" customFormat="1" x14ac:dyDescent="0.25">
      <c r="A8" s="49" t="s">
        <v>25</v>
      </c>
      <c r="B8" s="49" t="s">
        <v>9</v>
      </c>
      <c r="C8" s="53" t="s">
        <v>26</v>
      </c>
      <c r="D8" s="62" t="s">
        <v>27</v>
      </c>
      <c r="E8" s="50" t="s">
        <v>28</v>
      </c>
      <c r="F8" s="64">
        <v>0</v>
      </c>
      <c r="G8" s="64">
        <v>0</v>
      </c>
      <c r="H8" s="52"/>
    </row>
    <row r="9" spans="1:8" s="12" customFormat="1" x14ac:dyDescent="0.25">
      <c r="A9" s="21" t="s">
        <v>29</v>
      </c>
      <c r="B9" s="21" t="s">
        <v>9</v>
      </c>
      <c r="C9" s="47" t="s">
        <v>30</v>
      </c>
      <c r="D9" s="23" t="s">
        <v>27</v>
      </c>
      <c r="E9" s="24" t="s">
        <v>12</v>
      </c>
      <c r="F9" s="56">
        <v>1800</v>
      </c>
      <c r="G9" s="56">
        <v>0</v>
      </c>
      <c r="H9" s="26"/>
    </row>
    <row r="10" spans="1:8" s="12" customFormat="1" x14ac:dyDescent="0.25">
      <c r="A10" s="21" t="s">
        <v>31</v>
      </c>
      <c r="B10" s="21" t="s">
        <v>9</v>
      </c>
      <c r="C10" s="47" t="s">
        <v>32</v>
      </c>
      <c r="D10" s="23" t="s">
        <v>11</v>
      </c>
      <c r="E10" s="24" t="s">
        <v>12</v>
      </c>
      <c r="F10" s="56">
        <v>40000</v>
      </c>
      <c r="G10" s="56">
        <v>5043.38</v>
      </c>
      <c r="H10" s="26"/>
    </row>
    <row r="11" spans="1:8" s="16" customFormat="1" x14ac:dyDescent="0.25">
      <c r="A11" s="17" t="s">
        <v>33</v>
      </c>
      <c r="B11" s="17" t="s">
        <v>9</v>
      </c>
      <c r="C11" s="44" t="s">
        <v>34</v>
      </c>
      <c r="D11" s="20" t="s">
        <v>35</v>
      </c>
      <c r="E11" s="18" t="s">
        <v>12</v>
      </c>
      <c r="F11" s="61">
        <v>40000</v>
      </c>
      <c r="G11" s="61">
        <v>40000</v>
      </c>
      <c r="H11" s="19"/>
    </row>
    <row r="12" spans="1:8" s="12" customFormat="1" x14ac:dyDescent="0.25">
      <c r="A12" s="49" t="s">
        <v>36</v>
      </c>
      <c r="B12" s="49" t="s">
        <v>9</v>
      </c>
      <c r="C12" s="53" t="s">
        <v>37</v>
      </c>
      <c r="D12" s="62" t="s">
        <v>27</v>
      </c>
      <c r="E12" s="50" t="s">
        <v>28</v>
      </c>
      <c r="F12" s="64">
        <v>0</v>
      </c>
      <c r="G12" s="64">
        <v>0</v>
      </c>
      <c r="H12" s="52"/>
    </row>
    <row r="13" spans="1:8" s="12" customFormat="1" x14ac:dyDescent="0.25">
      <c r="A13" s="21" t="s">
        <v>38</v>
      </c>
      <c r="B13" s="21" t="s">
        <v>9</v>
      </c>
      <c r="C13" s="35" t="s">
        <v>39</v>
      </c>
      <c r="D13" s="23" t="s">
        <v>11</v>
      </c>
      <c r="E13" s="24" t="s">
        <v>28</v>
      </c>
      <c r="F13" s="56">
        <v>10000</v>
      </c>
      <c r="G13" s="56">
        <v>0</v>
      </c>
      <c r="H13" s="26"/>
    </row>
    <row r="14" spans="1:8" s="12" customFormat="1" x14ac:dyDescent="0.25">
      <c r="A14" s="17" t="s">
        <v>40</v>
      </c>
      <c r="B14" s="17" t="s">
        <v>9</v>
      </c>
      <c r="C14" s="44" t="s">
        <v>41</v>
      </c>
      <c r="D14" s="20" t="s">
        <v>11</v>
      </c>
      <c r="E14" s="18" t="s">
        <v>12</v>
      </c>
      <c r="F14" s="61">
        <v>62500</v>
      </c>
      <c r="G14" s="61">
        <v>62500</v>
      </c>
      <c r="H14" s="97"/>
    </row>
    <row r="15" spans="1:8" s="12" customFormat="1" x14ac:dyDescent="0.25">
      <c r="A15" s="21" t="s">
        <v>654</v>
      </c>
      <c r="B15" s="21" t="s">
        <v>9</v>
      </c>
      <c r="C15" s="35" t="s">
        <v>664</v>
      </c>
      <c r="D15" s="23" t="s">
        <v>663</v>
      </c>
      <c r="E15" s="24" t="s">
        <v>12</v>
      </c>
      <c r="F15" s="56">
        <v>7766.02</v>
      </c>
      <c r="G15" s="56">
        <v>0</v>
      </c>
      <c r="H15" s="108"/>
    </row>
    <row r="16" spans="1:8" s="12" customFormat="1" x14ac:dyDescent="0.25">
      <c r="A16" s="21" t="s">
        <v>655</v>
      </c>
      <c r="B16" s="21" t="s">
        <v>9</v>
      </c>
      <c r="C16" s="35" t="s">
        <v>665</v>
      </c>
      <c r="D16" s="23" t="s">
        <v>24</v>
      </c>
      <c r="E16" s="24" t="s">
        <v>12</v>
      </c>
      <c r="F16" s="56">
        <v>70000</v>
      </c>
      <c r="G16" s="56">
        <v>0</v>
      </c>
      <c r="H16" s="108"/>
    </row>
    <row r="17" spans="1:8" s="12" customFormat="1" x14ac:dyDescent="0.25">
      <c r="A17" s="17" t="s">
        <v>656</v>
      </c>
      <c r="B17" s="17" t="s">
        <v>9</v>
      </c>
      <c r="C17" s="44" t="s">
        <v>666</v>
      </c>
      <c r="D17" s="20" t="s">
        <v>11</v>
      </c>
      <c r="E17" s="18" t="s">
        <v>12</v>
      </c>
      <c r="F17" s="61">
        <v>125000</v>
      </c>
      <c r="G17" s="61">
        <v>125000</v>
      </c>
      <c r="H17" s="108"/>
    </row>
    <row r="18" spans="1:8" s="12" customFormat="1" x14ac:dyDescent="0.25">
      <c r="A18" s="21" t="s">
        <v>657</v>
      </c>
      <c r="B18" s="21" t="s">
        <v>9</v>
      </c>
      <c r="C18" s="35" t="s">
        <v>667</v>
      </c>
      <c r="D18" s="23" t="s">
        <v>423</v>
      </c>
      <c r="E18" s="24" t="s">
        <v>12</v>
      </c>
      <c r="F18" s="56">
        <v>7850</v>
      </c>
      <c r="G18" s="56">
        <v>0</v>
      </c>
      <c r="H18" s="108"/>
    </row>
    <row r="19" spans="1:8" s="12" customFormat="1" x14ac:dyDescent="0.25">
      <c r="A19" s="21" t="s">
        <v>658</v>
      </c>
      <c r="B19" s="21" t="s">
        <v>9</v>
      </c>
      <c r="C19" s="35" t="s">
        <v>669</v>
      </c>
      <c r="D19" s="23" t="s">
        <v>24</v>
      </c>
      <c r="E19" s="24" t="s">
        <v>12</v>
      </c>
      <c r="F19" s="56">
        <v>6210</v>
      </c>
      <c r="G19" s="56">
        <v>0</v>
      </c>
      <c r="H19" s="108"/>
    </row>
    <row r="20" spans="1:8" s="12" customFormat="1" x14ac:dyDescent="0.25">
      <c r="A20" s="21" t="s">
        <v>659</v>
      </c>
      <c r="B20" s="21" t="s">
        <v>9</v>
      </c>
      <c r="C20" s="35" t="s">
        <v>670</v>
      </c>
      <c r="D20" s="23" t="s">
        <v>11</v>
      </c>
      <c r="E20" s="24" t="s">
        <v>12</v>
      </c>
      <c r="F20" s="56">
        <v>40000</v>
      </c>
      <c r="G20" s="56">
        <v>0</v>
      </c>
      <c r="H20" s="108"/>
    </row>
    <row r="21" spans="1:8" s="12" customFormat="1" x14ac:dyDescent="0.25">
      <c r="A21" s="30" t="s">
        <v>660</v>
      </c>
      <c r="B21" s="30" t="s">
        <v>9</v>
      </c>
      <c r="C21" s="31" t="s">
        <v>668</v>
      </c>
      <c r="D21" s="63" t="s">
        <v>663</v>
      </c>
      <c r="E21" s="32" t="s">
        <v>12</v>
      </c>
      <c r="F21" s="71">
        <v>0</v>
      </c>
      <c r="G21" s="71">
        <v>0</v>
      </c>
      <c r="H21" s="108"/>
    </row>
    <row r="22" spans="1:8" s="12" customFormat="1" x14ac:dyDescent="0.25">
      <c r="A22" s="21" t="s">
        <v>661</v>
      </c>
      <c r="B22" s="21" t="s">
        <v>9</v>
      </c>
      <c r="C22" s="35" t="s">
        <v>671</v>
      </c>
      <c r="D22" s="23" t="s">
        <v>35</v>
      </c>
      <c r="E22" s="24" t="s">
        <v>12</v>
      </c>
      <c r="F22" s="56">
        <v>11400</v>
      </c>
      <c r="G22" s="56">
        <v>0</v>
      </c>
      <c r="H22" s="108"/>
    </row>
    <row r="23" spans="1:8" s="12" customFormat="1" x14ac:dyDescent="0.25">
      <c r="A23" s="21" t="s">
        <v>662</v>
      </c>
      <c r="B23" s="21" t="s">
        <v>9</v>
      </c>
      <c r="C23" s="35" t="s">
        <v>672</v>
      </c>
      <c r="D23" s="23" t="s">
        <v>24</v>
      </c>
      <c r="E23" s="24" t="s">
        <v>28</v>
      </c>
      <c r="F23" s="56">
        <v>10000</v>
      </c>
      <c r="G23" s="56">
        <v>0</v>
      </c>
      <c r="H23" s="108"/>
    </row>
    <row r="24" spans="1:8" s="12" customFormat="1" x14ac:dyDescent="0.25">
      <c r="A24" s="21" t="s">
        <v>42</v>
      </c>
      <c r="B24" s="21" t="s">
        <v>43</v>
      </c>
      <c r="C24" s="27" t="s">
        <v>44</v>
      </c>
      <c r="D24" s="23" t="s">
        <v>45</v>
      </c>
      <c r="E24" s="24" t="s">
        <v>12</v>
      </c>
      <c r="F24" s="56">
        <v>105000</v>
      </c>
      <c r="G24" s="56">
        <v>17000</v>
      </c>
      <c r="H24" s="26"/>
    </row>
    <row r="25" spans="1:8" s="12" customFormat="1" x14ac:dyDescent="0.25">
      <c r="A25" s="17" t="s">
        <v>46</v>
      </c>
      <c r="B25" s="17" t="s">
        <v>43</v>
      </c>
      <c r="C25" s="111" t="s">
        <v>47</v>
      </c>
      <c r="D25" s="20" t="s">
        <v>45</v>
      </c>
      <c r="E25" s="18" t="s">
        <v>12</v>
      </c>
      <c r="F25" s="61">
        <v>6910.95</v>
      </c>
      <c r="G25" s="61">
        <v>6910.95</v>
      </c>
      <c r="H25" s="26"/>
    </row>
    <row r="26" spans="1:8" s="12" customFormat="1" x14ac:dyDescent="0.25">
      <c r="A26" s="21" t="s">
        <v>48</v>
      </c>
      <c r="B26" s="21" t="s">
        <v>43</v>
      </c>
      <c r="C26" s="27" t="s">
        <v>49</v>
      </c>
      <c r="D26" s="23" t="s">
        <v>45</v>
      </c>
      <c r="E26" s="24" t="s">
        <v>12</v>
      </c>
      <c r="F26" s="56">
        <v>70902.81</v>
      </c>
      <c r="G26" s="56">
        <v>56775.55</v>
      </c>
      <c r="H26" s="26"/>
    </row>
    <row r="27" spans="1:8" s="12" customFormat="1" x14ac:dyDescent="0.25">
      <c r="A27" s="21" t="s">
        <v>50</v>
      </c>
      <c r="B27" s="21" t="s">
        <v>43</v>
      </c>
      <c r="C27" s="27" t="s">
        <v>51</v>
      </c>
      <c r="D27" s="23" t="s">
        <v>27</v>
      </c>
      <c r="E27" s="24" t="s">
        <v>12</v>
      </c>
      <c r="F27" s="56">
        <v>0</v>
      </c>
      <c r="G27" s="56">
        <v>0</v>
      </c>
      <c r="H27" s="26"/>
    </row>
    <row r="28" spans="1:8" s="12" customFormat="1" x14ac:dyDescent="0.25">
      <c r="A28" s="21" t="s">
        <v>52</v>
      </c>
      <c r="B28" s="21" t="s">
        <v>43</v>
      </c>
      <c r="C28" s="27" t="s">
        <v>53</v>
      </c>
      <c r="D28" s="23" t="s">
        <v>54</v>
      </c>
      <c r="E28" s="24" t="s">
        <v>12</v>
      </c>
      <c r="F28" s="56">
        <v>4166.74</v>
      </c>
      <c r="G28" s="56">
        <v>33333.279999999999</v>
      </c>
      <c r="H28" s="26"/>
    </row>
    <row r="29" spans="1:8" s="12" customFormat="1" x14ac:dyDescent="0.25">
      <c r="A29" s="21" t="s">
        <v>55</v>
      </c>
      <c r="B29" s="21" t="s">
        <v>43</v>
      </c>
      <c r="C29" s="27" t="s">
        <v>56</v>
      </c>
      <c r="D29" s="23" t="s">
        <v>11</v>
      </c>
      <c r="E29" s="24" t="s">
        <v>12</v>
      </c>
      <c r="F29" s="56">
        <v>50000</v>
      </c>
      <c r="G29" s="56">
        <v>0</v>
      </c>
      <c r="H29" s="26"/>
    </row>
    <row r="30" spans="1:8" s="12" customFormat="1" x14ac:dyDescent="0.25">
      <c r="A30" s="21" t="s">
        <v>57</v>
      </c>
      <c r="B30" s="21" t="s">
        <v>43</v>
      </c>
      <c r="C30" s="35" t="s">
        <v>58</v>
      </c>
      <c r="D30" s="23" t="s">
        <v>45</v>
      </c>
      <c r="E30" s="24" t="s">
        <v>12</v>
      </c>
      <c r="F30" s="56">
        <v>15000</v>
      </c>
      <c r="G30" s="56">
        <v>6000</v>
      </c>
      <c r="H30" s="26"/>
    </row>
    <row r="31" spans="1:8" s="12" customFormat="1" x14ac:dyDescent="0.25">
      <c r="A31" s="21" t="s">
        <v>59</v>
      </c>
      <c r="B31" s="21" t="s">
        <v>43</v>
      </c>
      <c r="C31" s="35" t="s">
        <v>60</v>
      </c>
      <c r="D31" s="23" t="s">
        <v>17</v>
      </c>
      <c r="E31" s="24" t="s">
        <v>12</v>
      </c>
      <c r="F31" s="56">
        <v>50000</v>
      </c>
      <c r="G31" s="56">
        <v>3805.45</v>
      </c>
      <c r="H31" s="26"/>
    </row>
    <row r="32" spans="1:8" s="12" customFormat="1" x14ac:dyDescent="0.25">
      <c r="A32" s="21" t="s">
        <v>61</v>
      </c>
      <c r="B32" s="21" t="s">
        <v>43</v>
      </c>
      <c r="C32" s="35" t="s">
        <v>62</v>
      </c>
      <c r="D32" s="23" t="s">
        <v>27</v>
      </c>
      <c r="E32" s="24" t="s">
        <v>12</v>
      </c>
      <c r="F32" s="56">
        <v>5000</v>
      </c>
      <c r="G32" s="56">
        <v>0</v>
      </c>
      <c r="H32" s="26"/>
    </row>
    <row r="33" spans="1:8" s="12" customFormat="1" x14ac:dyDescent="0.25">
      <c r="A33" s="21" t="s">
        <v>63</v>
      </c>
      <c r="B33" s="21" t="s">
        <v>43</v>
      </c>
      <c r="C33" s="27" t="s">
        <v>64</v>
      </c>
      <c r="D33" s="23" t="s">
        <v>65</v>
      </c>
      <c r="E33" s="24" t="s">
        <v>12</v>
      </c>
      <c r="F33" s="56">
        <v>7500</v>
      </c>
      <c r="G33" s="56">
        <v>0</v>
      </c>
      <c r="H33" s="26"/>
    </row>
    <row r="34" spans="1:8" s="12" customFormat="1" x14ac:dyDescent="0.25">
      <c r="A34" s="21" t="s">
        <v>66</v>
      </c>
      <c r="B34" s="21" t="s">
        <v>43</v>
      </c>
      <c r="C34" s="35" t="s">
        <v>67</v>
      </c>
      <c r="D34" s="23" t="s">
        <v>45</v>
      </c>
      <c r="E34" s="24" t="s">
        <v>12</v>
      </c>
      <c r="F34" s="56">
        <v>90000</v>
      </c>
      <c r="G34" s="56">
        <v>0</v>
      </c>
      <c r="H34" s="26"/>
    </row>
    <row r="35" spans="1:8" s="12" customFormat="1" x14ac:dyDescent="0.25">
      <c r="A35" s="17" t="s">
        <v>68</v>
      </c>
      <c r="B35" s="17" t="s">
        <v>43</v>
      </c>
      <c r="C35" s="44" t="s">
        <v>69</v>
      </c>
      <c r="D35" s="20" t="s">
        <v>24</v>
      </c>
      <c r="E35" s="18" t="s">
        <v>12</v>
      </c>
      <c r="F35" s="61">
        <v>3078</v>
      </c>
      <c r="G35" s="61">
        <v>3078</v>
      </c>
      <c r="H35" s="26"/>
    </row>
    <row r="36" spans="1:8" s="12" customFormat="1" x14ac:dyDescent="0.25">
      <c r="A36" s="21" t="s">
        <v>70</v>
      </c>
      <c r="B36" s="21" t="s">
        <v>43</v>
      </c>
      <c r="C36" s="35" t="s">
        <v>71</v>
      </c>
      <c r="D36" s="23" t="s">
        <v>24</v>
      </c>
      <c r="E36" s="24" t="s">
        <v>12</v>
      </c>
      <c r="F36" s="56">
        <v>17000</v>
      </c>
      <c r="G36" s="56">
        <v>0</v>
      </c>
      <c r="H36" s="26"/>
    </row>
    <row r="37" spans="1:8" s="12" customFormat="1" x14ac:dyDescent="0.25">
      <c r="A37" s="21" t="s">
        <v>72</v>
      </c>
      <c r="B37" s="21" t="s">
        <v>43</v>
      </c>
      <c r="C37" s="27" t="s">
        <v>73</v>
      </c>
      <c r="D37" s="23" t="s">
        <v>24</v>
      </c>
      <c r="E37" s="24" t="s">
        <v>12</v>
      </c>
      <c r="F37" s="56">
        <v>3840</v>
      </c>
      <c r="G37" s="56">
        <v>2400</v>
      </c>
      <c r="H37" s="26"/>
    </row>
    <row r="38" spans="1:8" s="12" customFormat="1" x14ac:dyDescent="0.25">
      <c r="A38" s="17" t="s">
        <v>74</v>
      </c>
      <c r="B38" s="17" t="s">
        <v>43</v>
      </c>
      <c r="C38" s="111" t="s">
        <v>75</v>
      </c>
      <c r="D38" s="20" t="s">
        <v>45</v>
      </c>
      <c r="E38" s="18" t="s">
        <v>12</v>
      </c>
      <c r="F38" s="61">
        <v>156867.62</v>
      </c>
      <c r="G38" s="61">
        <v>156867.62</v>
      </c>
      <c r="H38" s="26"/>
    </row>
    <row r="39" spans="1:8" s="12" customFormat="1" x14ac:dyDescent="0.25">
      <c r="A39" s="21" t="s">
        <v>76</v>
      </c>
      <c r="B39" s="21" t="s">
        <v>43</v>
      </c>
      <c r="C39" s="35" t="s">
        <v>77</v>
      </c>
      <c r="D39" s="23" t="s">
        <v>17</v>
      </c>
      <c r="E39" s="24" t="s">
        <v>12</v>
      </c>
      <c r="F39" s="56">
        <v>100000</v>
      </c>
      <c r="G39" s="56">
        <v>77456.950000000012</v>
      </c>
      <c r="H39" s="26"/>
    </row>
    <row r="40" spans="1:8" s="12" customFormat="1" x14ac:dyDescent="0.25">
      <c r="A40" s="17" t="s">
        <v>78</v>
      </c>
      <c r="B40" s="17" t="s">
        <v>43</v>
      </c>
      <c r="C40" s="44" t="s">
        <v>79</v>
      </c>
      <c r="D40" s="20" t="s">
        <v>17</v>
      </c>
      <c r="E40" s="18" t="s">
        <v>12</v>
      </c>
      <c r="F40" s="61">
        <v>49998</v>
      </c>
      <c r="G40" s="61">
        <v>49998</v>
      </c>
      <c r="H40" s="26"/>
    </row>
    <row r="41" spans="1:8" s="12" customFormat="1" ht="30" x14ac:dyDescent="0.25">
      <c r="A41" s="21" t="s">
        <v>80</v>
      </c>
      <c r="B41" s="21" t="s">
        <v>43</v>
      </c>
      <c r="C41" s="47" t="s">
        <v>81</v>
      </c>
      <c r="D41" s="23" t="s">
        <v>17</v>
      </c>
      <c r="E41" s="24" t="s">
        <v>12</v>
      </c>
      <c r="F41" s="56">
        <v>50000</v>
      </c>
      <c r="G41" s="56">
        <v>0</v>
      </c>
      <c r="H41" s="26"/>
    </row>
    <row r="42" spans="1:8" s="12" customFormat="1" x14ac:dyDescent="0.25">
      <c r="A42" s="21" t="s">
        <v>82</v>
      </c>
      <c r="B42" s="21" t="s">
        <v>43</v>
      </c>
      <c r="C42" s="35" t="s">
        <v>83</v>
      </c>
      <c r="D42" s="23" t="s">
        <v>45</v>
      </c>
      <c r="E42" s="24" t="s">
        <v>12</v>
      </c>
      <c r="F42" s="56">
        <v>20000</v>
      </c>
      <c r="G42" s="56">
        <v>0</v>
      </c>
      <c r="H42" s="97"/>
    </row>
    <row r="43" spans="1:8" s="12" customFormat="1" ht="30" x14ac:dyDescent="0.25">
      <c r="A43" s="17" t="s">
        <v>84</v>
      </c>
      <c r="B43" s="17" t="s">
        <v>43</v>
      </c>
      <c r="C43" s="29" t="s">
        <v>85</v>
      </c>
      <c r="D43" s="20" t="s">
        <v>45</v>
      </c>
      <c r="E43" s="18" t="s">
        <v>12</v>
      </c>
      <c r="F43" s="61">
        <v>20000</v>
      </c>
      <c r="G43" s="61">
        <v>20000</v>
      </c>
      <c r="H43" s="97"/>
    </row>
    <row r="44" spans="1:8" s="12" customFormat="1" ht="30" x14ac:dyDescent="0.25">
      <c r="A44" s="21" t="s">
        <v>86</v>
      </c>
      <c r="B44" s="21" t="s">
        <v>43</v>
      </c>
      <c r="C44" s="59" t="s">
        <v>87</v>
      </c>
      <c r="D44" s="23" t="s">
        <v>45</v>
      </c>
      <c r="E44" s="24" t="s">
        <v>12</v>
      </c>
      <c r="F44" s="56">
        <v>20000</v>
      </c>
      <c r="G44" s="56">
        <v>0</v>
      </c>
      <c r="H44" s="97"/>
    </row>
    <row r="45" spans="1:8" s="12" customFormat="1" ht="30" x14ac:dyDescent="0.25">
      <c r="A45" s="21" t="s">
        <v>88</v>
      </c>
      <c r="B45" s="21" t="s">
        <v>43</v>
      </c>
      <c r="C45" s="59" t="s">
        <v>89</v>
      </c>
      <c r="D45" s="23" t="s">
        <v>45</v>
      </c>
      <c r="E45" s="24" t="s">
        <v>12</v>
      </c>
      <c r="F45" s="98">
        <v>20000</v>
      </c>
      <c r="G45" s="98">
        <v>0</v>
      </c>
      <c r="H45" s="97"/>
    </row>
    <row r="46" spans="1:8" s="12" customFormat="1" ht="60" x14ac:dyDescent="0.25">
      <c r="A46" s="21" t="s">
        <v>90</v>
      </c>
      <c r="B46" s="21" t="s">
        <v>43</v>
      </c>
      <c r="C46" s="59" t="s">
        <v>91</v>
      </c>
      <c r="D46" s="23" t="s">
        <v>45</v>
      </c>
      <c r="E46" s="24" t="s">
        <v>12</v>
      </c>
      <c r="F46" s="109">
        <v>109000</v>
      </c>
      <c r="G46" s="109">
        <v>0</v>
      </c>
      <c r="H46" s="97"/>
    </row>
    <row r="47" spans="1:8" s="12" customFormat="1" x14ac:dyDescent="0.25">
      <c r="A47" s="21" t="s">
        <v>673</v>
      </c>
      <c r="B47" s="21" t="s">
        <v>43</v>
      </c>
      <c r="C47" s="59" t="s">
        <v>675</v>
      </c>
      <c r="D47" s="23" t="s">
        <v>45</v>
      </c>
      <c r="E47" s="24" t="s">
        <v>12</v>
      </c>
      <c r="F47" s="109">
        <v>5000</v>
      </c>
      <c r="G47" s="109">
        <v>446.08</v>
      </c>
      <c r="H47" s="108"/>
    </row>
    <row r="48" spans="1:8" s="12" customFormat="1" x14ac:dyDescent="0.25">
      <c r="A48" s="49" t="s">
        <v>674</v>
      </c>
      <c r="B48" s="49" t="s">
        <v>43</v>
      </c>
      <c r="C48" s="54" t="s">
        <v>791</v>
      </c>
      <c r="D48" s="62" t="s">
        <v>27</v>
      </c>
      <c r="E48" s="50" t="s">
        <v>28</v>
      </c>
      <c r="F48" s="110">
        <v>0</v>
      </c>
      <c r="G48" s="110">
        <v>0</v>
      </c>
      <c r="H48" s="108"/>
    </row>
    <row r="49" spans="1:8" s="12" customFormat="1" x14ac:dyDescent="0.25">
      <c r="A49" s="58" t="s">
        <v>92</v>
      </c>
      <c r="B49" s="21" t="s">
        <v>93</v>
      </c>
      <c r="C49" s="22" t="s">
        <v>94</v>
      </c>
      <c r="D49" s="23" t="s">
        <v>35</v>
      </c>
      <c r="E49" s="24" t="s">
        <v>12</v>
      </c>
      <c r="F49" s="144">
        <v>10000</v>
      </c>
      <c r="G49" s="144">
        <v>0</v>
      </c>
      <c r="H49" s="26"/>
    </row>
    <row r="50" spans="1:8" s="12" customFormat="1" x14ac:dyDescent="0.25">
      <c r="A50" s="28" t="s">
        <v>95</v>
      </c>
      <c r="B50" s="17" t="s">
        <v>93</v>
      </c>
      <c r="C50" s="48" t="s">
        <v>96</v>
      </c>
      <c r="D50" s="20" t="s">
        <v>65</v>
      </c>
      <c r="E50" s="18" t="s">
        <v>28</v>
      </c>
      <c r="F50" s="145">
        <v>100000</v>
      </c>
      <c r="G50" s="145">
        <v>100000</v>
      </c>
      <c r="H50" s="19"/>
    </row>
    <row r="51" spans="1:8" s="12" customFormat="1" x14ac:dyDescent="0.25">
      <c r="A51" s="58" t="s">
        <v>97</v>
      </c>
      <c r="B51" s="21" t="s">
        <v>93</v>
      </c>
      <c r="C51" s="22" t="s">
        <v>98</v>
      </c>
      <c r="D51" s="23" t="s">
        <v>65</v>
      </c>
      <c r="E51" s="24" t="s">
        <v>12</v>
      </c>
      <c r="F51" s="144">
        <v>35000</v>
      </c>
      <c r="G51" s="144">
        <v>0</v>
      </c>
      <c r="H51" s="26"/>
    </row>
    <row r="52" spans="1:8" s="12" customFormat="1" x14ac:dyDescent="0.25">
      <c r="A52" s="58" t="s">
        <v>99</v>
      </c>
      <c r="B52" s="21" t="s">
        <v>93</v>
      </c>
      <c r="C52" s="47" t="s">
        <v>100</v>
      </c>
      <c r="D52" s="23" t="s">
        <v>27</v>
      </c>
      <c r="E52" s="24" t="s">
        <v>12</v>
      </c>
      <c r="F52" s="144">
        <v>125000</v>
      </c>
      <c r="G52" s="144">
        <v>0</v>
      </c>
      <c r="H52" s="26"/>
    </row>
    <row r="53" spans="1:8" s="12" customFormat="1" x14ac:dyDescent="0.25">
      <c r="A53" s="65" t="s">
        <v>101</v>
      </c>
      <c r="B53" s="30" t="s">
        <v>93</v>
      </c>
      <c r="C53" s="34" t="s">
        <v>102</v>
      </c>
      <c r="D53" s="63" t="s">
        <v>24</v>
      </c>
      <c r="E53" s="32" t="s">
        <v>12</v>
      </c>
      <c r="F53" s="146">
        <v>0</v>
      </c>
      <c r="G53" s="146">
        <v>0</v>
      </c>
      <c r="H53" s="33"/>
    </row>
    <row r="54" spans="1:8" s="12" customFormat="1" x14ac:dyDescent="0.25">
      <c r="A54" s="65" t="s">
        <v>103</v>
      </c>
      <c r="B54" s="30" t="s">
        <v>93</v>
      </c>
      <c r="C54" s="34" t="s">
        <v>104</v>
      </c>
      <c r="D54" s="63" t="s">
        <v>24</v>
      </c>
      <c r="E54" s="32" t="s">
        <v>12</v>
      </c>
      <c r="F54" s="146">
        <v>0</v>
      </c>
      <c r="G54" s="146">
        <v>0</v>
      </c>
      <c r="H54" s="33"/>
    </row>
    <row r="55" spans="1:8" s="12" customFormat="1" x14ac:dyDescent="0.25">
      <c r="A55" s="65" t="s">
        <v>105</v>
      </c>
      <c r="B55" s="30" t="s">
        <v>93</v>
      </c>
      <c r="C55" s="34" t="s">
        <v>106</v>
      </c>
      <c r="D55" s="63" t="s">
        <v>24</v>
      </c>
      <c r="E55" s="32" t="s">
        <v>12</v>
      </c>
      <c r="F55" s="146">
        <v>0</v>
      </c>
      <c r="G55" s="146">
        <v>0</v>
      </c>
      <c r="H55" s="33"/>
    </row>
    <row r="56" spans="1:8" s="12" customFormat="1" x14ac:dyDescent="0.25">
      <c r="A56" s="28" t="s">
        <v>107</v>
      </c>
      <c r="B56" s="17" t="s">
        <v>93</v>
      </c>
      <c r="C56" s="29" t="s">
        <v>108</v>
      </c>
      <c r="D56" s="20" t="s">
        <v>65</v>
      </c>
      <c r="E56" s="18" t="s">
        <v>12</v>
      </c>
      <c r="F56" s="145">
        <v>15498.13</v>
      </c>
      <c r="G56" s="145">
        <v>15498.13</v>
      </c>
      <c r="H56" s="26"/>
    </row>
    <row r="57" spans="1:8" s="12" customFormat="1" x14ac:dyDescent="0.25">
      <c r="A57" s="28" t="s">
        <v>109</v>
      </c>
      <c r="B57" s="17" t="s">
        <v>93</v>
      </c>
      <c r="C57" s="29" t="s">
        <v>110</v>
      </c>
      <c r="D57" s="20" t="s">
        <v>111</v>
      </c>
      <c r="E57" s="18" t="s">
        <v>12</v>
      </c>
      <c r="F57" s="145">
        <v>10000</v>
      </c>
      <c r="G57" s="145">
        <v>10000</v>
      </c>
      <c r="H57" s="19"/>
    </row>
    <row r="58" spans="1:8" s="12" customFormat="1" x14ac:dyDescent="0.25">
      <c r="A58" s="58" t="s">
        <v>112</v>
      </c>
      <c r="B58" s="21" t="s">
        <v>93</v>
      </c>
      <c r="C58" s="59" t="s">
        <v>113</v>
      </c>
      <c r="D58" s="23" t="s">
        <v>54</v>
      </c>
      <c r="E58" s="24" t="s">
        <v>12</v>
      </c>
      <c r="F58" s="25">
        <v>16000</v>
      </c>
      <c r="G58" s="25">
        <v>0</v>
      </c>
      <c r="H58" s="26"/>
    </row>
    <row r="59" spans="1:8" s="12" customFormat="1" x14ac:dyDescent="0.25">
      <c r="A59" s="28" t="s">
        <v>114</v>
      </c>
      <c r="B59" s="17" t="s">
        <v>93</v>
      </c>
      <c r="C59" s="29" t="s">
        <v>115</v>
      </c>
      <c r="D59" s="20" t="s">
        <v>116</v>
      </c>
      <c r="E59" s="18" t="s">
        <v>12</v>
      </c>
      <c r="F59" s="121">
        <v>2000</v>
      </c>
      <c r="G59" s="121">
        <v>2000</v>
      </c>
      <c r="H59" s="19"/>
    </row>
    <row r="60" spans="1:8" s="12" customFormat="1" x14ac:dyDescent="0.25">
      <c r="A60" s="58" t="s">
        <v>117</v>
      </c>
      <c r="B60" s="21" t="s">
        <v>93</v>
      </c>
      <c r="C60" s="59" t="s">
        <v>118</v>
      </c>
      <c r="D60" s="23" t="s">
        <v>65</v>
      </c>
      <c r="E60" s="24" t="s">
        <v>12</v>
      </c>
      <c r="F60" s="25">
        <v>10000</v>
      </c>
      <c r="G60" s="25">
        <v>0</v>
      </c>
      <c r="H60" s="26"/>
    </row>
    <row r="61" spans="1:8" s="12" customFormat="1" x14ac:dyDescent="0.25">
      <c r="A61" s="58" t="s">
        <v>119</v>
      </c>
      <c r="B61" s="21" t="s">
        <v>93</v>
      </c>
      <c r="C61" s="55" t="s">
        <v>120</v>
      </c>
      <c r="D61" s="23" t="s">
        <v>24</v>
      </c>
      <c r="E61" s="24" t="s">
        <v>12</v>
      </c>
      <c r="F61" s="25">
        <v>25000</v>
      </c>
      <c r="G61" s="25">
        <v>0</v>
      </c>
      <c r="H61" s="26"/>
    </row>
    <row r="62" spans="1:8" s="12" customFormat="1" x14ac:dyDescent="0.25">
      <c r="A62" s="58" t="s">
        <v>121</v>
      </c>
      <c r="B62" s="21" t="s">
        <v>93</v>
      </c>
      <c r="C62" s="47" t="s">
        <v>122</v>
      </c>
      <c r="D62" s="23" t="s">
        <v>123</v>
      </c>
      <c r="E62" s="24" t="s">
        <v>12</v>
      </c>
      <c r="F62" s="25">
        <v>15000</v>
      </c>
      <c r="G62" s="25">
        <v>0</v>
      </c>
      <c r="H62" s="26"/>
    </row>
    <row r="63" spans="1:8" s="12" customFormat="1" x14ac:dyDescent="0.25">
      <c r="A63" s="58" t="s">
        <v>124</v>
      </c>
      <c r="B63" s="21" t="s">
        <v>93</v>
      </c>
      <c r="C63" s="59" t="s">
        <v>125</v>
      </c>
      <c r="D63" s="23" t="s">
        <v>27</v>
      </c>
      <c r="E63" s="24" t="s">
        <v>12</v>
      </c>
      <c r="F63" s="25">
        <v>10000</v>
      </c>
      <c r="G63" s="25">
        <v>0</v>
      </c>
      <c r="H63" s="26"/>
    </row>
    <row r="64" spans="1:8" s="12" customFormat="1" x14ac:dyDescent="0.25">
      <c r="A64" s="58" t="s">
        <v>126</v>
      </c>
      <c r="B64" s="21" t="s">
        <v>93</v>
      </c>
      <c r="C64" s="59" t="s">
        <v>127</v>
      </c>
      <c r="D64" s="23" t="s">
        <v>65</v>
      </c>
      <c r="E64" s="24" t="s">
        <v>12</v>
      </c>
      <c r="F64" s="25">
        <v>7500</v>
      </c>
      <c r="G64" s="25">
        <v>0</v>
      </c>
      <c r="H64" s="26"/>
    </row>
    <row r="65" spans="1:8" s="12" customFormat="1" x14ac:dyDescent="0.25">
      <c r="A65" s="65" t="s">
        <v>128</v>
      </c>
      <c r="B65" s="30" t="s">
        <v>93</v>
      </c>
      <c r="C65" s="70" t="s">
        <v>129</v>
      </c>
      <c r="D65" s="63" t="s">
        <v>24</v>
      </c>
      <c r="E65" s="32" t="s">
        <v>12</v>
      </c>
      <c r="F65" s="139">
        <v>0</v>
      </c>
      <c r="G65" s="139">
        <v>0</v>
      </c>
      <c r="H65" s="33"/>
    </row>
    <row r="66" spans="1:8" s="12" customFormat="1" x14ac:dyDescent="0.25">
      <c r="A66" s="58" t="s">
        <v>130</v>
      </c>
      <c r="B66" s="21" t="s">
        <v>93</v>
      </c>
      <c r="C66" s="47" t="s">
        <v>131</v>
      </c>
      <c r="D66" s="23" t="s">
        <v>35</v>
      </c>
      <c r="E66" s="24" t="s">
        <v>12</v>
      </c>
      <c r="F66" s="25">
        <v>5000</v>
      </c>
      <c r="G66" s="25">
        <v>0</v>
      </c>
      <c r="H66" s="26"/>
    </row>
    <row r="67" spans="1:8" s="12" customFormat="1" x14ac:dyDescent="0.25">
      <c r="A67" s="58" t="s">
        <v>132</v>
      </c>
      <c r="B67" s="21" t="s">
        <v>93</v>
      </c>
      <c r="C67" s="47" t="s">
        <v>133</v>
      </c>
      <c r="D67" s="23" t="s">
        <v>24</v>
      </c>
      <c r="E67" s="24" t="s">
        <v>12</v>
      </c>
      <c r="F67" s="25">
        <v>10000</v>
      </c>
      <c r="G67" s="25">
        <v>0</v>
      </c>
      <c r="H67" s="26"/>
    </row>
    <row r="68" spans="1:8" s="12" customFormat="1" x14ac:dyDescent="0.25">
      <c r="A68" s="114" t="s">
        <v>134</v>
      </c>
      <c r="B68" s="115" t="s">
        <v>93</v>
      </c>
      <c r="C68" s="116" t="s">
        <v>135</v>
      </c>
      <c r="D68" s="117" t="s">
        <v>54</v>
      </c>
      <c r="E68" s="118" t="s">
        <v>12</v>
      </c>
      <c r="F68" s="147">
        <v>100000</v>
      </c>
      <c r="G68" s="147">
        <v>100000</v>
      </c>
      <c r="H68" s="26"/>
    </row>
    <row r="69" spans="1:8" s="12" customFormat="1" x14ac:dyDescent="0.25">
      <c r="A69" s="58" t="s">
        <v>136</v>
      </c>
      <c r="B69" s="21" t="s">
        <v>93</v>
      </c>
      <c r="C69" s="59" t="s">
        <v>137</v>
      </c>
      <c r="D69" s="23" t="s">
        <v>27</v>
      </c>
      <c r="E69" s="24" t="s">
        <v>12</v>
      </c>
      <c r="F69" s="25">
        <v>90000</v>
      </c>
      <c r="G69" s="25">
        <v>0</v>
      </c>
      <c r="H69" s="26"/>
    </row>
    <row r="70" spans="1:8" s="12" customFormat="1" ht="45" x14ac:dyDescent="0.25">
      <c r="A70" s="58" t="s">
        <v>138</v>
      </c>
      <c r="B70" s="21" t="s">
        <v>93</v>
      </c>
      <c r="C70" s="59" t="s">
        <v>139</v>
      </c>
      <c r="D70" s="23" t="s">
        <v>27</v>
      </c>
      <c r="E70" s="24" t="s">
        <v>12</v>
      </c>
      <c r="F70" s="25">
        <v>10000</v>
      </c>
      <c r="G70" s="25">
        <v>0</v>
      </c>
      <c r="H70" s="26"/>
    </row>
    <row r="71" spans="1:8" s="16" customFormat="1" x14ac:dyDescent="0.25">
      <c r="A71" s="114" t="s">
        <v>140</v>
      </c>
      <c r="B71" s="115" t="s">
        <v>93</v>
      </c>
      <c r="C71" s="116" t="s">
        <v>141</v>
      </c>
      <c r="D71" s="117" t="s">
        <v>24</v>
      </c>
      <c r="E71" s="118" t="s">
        <v>12</v>
      </c>
      <c r="F71" s="147">
        <v>10000</v>
      </c>
      <c r="G71" s="147">
        <v>10000</v>
      </c>
      <c r="H71" s="26"/>
    </row>
    <row r="72" spans="1:8" s="16" customFormat="1" x14ac:dyDescent="0.25">
      <c r="A72" s="114" t="s">
        <v>142</v>
      </c>
      <c r="B72" s="115" t="s">
        <v>93</v>
      </c>
      <c r="C72" s="116" t="s">
        <v>143</v>
      </c>
      <c r="D72" s="117" t="s">
        <v>24</v>
      </c>
      <c r="E72" s="118" t="s">
        <v>12</v>
      </c>
      <c r="F72" s="147">
        <v>10000</v>
      </c>
      <c r="G72" s="147">
        <v>10000</v>
      </c>
      <c r="H72" s="119"/>
    </row>
    <row r="73" spans="1:8" s="12" customFormat="1" x14ac:dyDescent="0.25">
      <c r="A73" s="58" t="s">
        <v>144</v>
      </c>
      <c r="B73" s="21" t="s">
        <v>93</v>
      </c>
      <c r="C73" s="59" t="s">
        <v>145</v>
      </c>
      <c r="D73" s="23" t="s">
        <v>11</v>
      </c>
      <c r="E73" s="24" t="s">
        <v>28</v>
      </c>
      <c r="F73" s="56">
        <v>75000</v>
      </c>
      <c r="G73" s="56">
        <v>33092.939999999995</v>
      </c>
      <c r="H73" s="26"/>
    </row>
    <row r="74" spans="1:8" s="12" customFormat="1" x14ac:dyDescent="0.25">
      <c r="A74" s="58" t="s">
        <v>146</v>
      </c>
      <c r="B74" s="21" t="s">
        <v>93</v>
      </c>
      <c r="C74" s="59" t="s">
        <v>147</v>
      </c>
      <c r="D74" s="23" t="s">
        <v>11</v>
      </c>
      <c r="E74" s="24" t="s">
        <v>12</v>
      </c>
      <c r="F74" s="56">
        <v>30000</v>
      </c>
      <c r="G74" s="56">
        <v>21598.76</v>
      </c>
      <c r="H74" s="26"/>
    </row>
    <row r="75" spans="1:8" s="12" customFormat="1" x14ac:dyDescent="0.25">
      <c r="A75" s="28" t="s">
        <v>148</v>
      </c>
      <c r="B75" s="17" t="s">
        <v>93</v>
      </c>
      <c r="C75" s="44" t="s">
        <v>149</v>
      </c>
      <c r="D75" s="44" t="s">
        <v>150</v>
      </c>
      <c r="E75" s="18" t="s">
        <v>12</v>
      </c>
      <c r="F75" s="61">
        <v>5000</v>
      </c>
      <c r="G75" s="61">
        <v>4909.58</v>
      </c>
      <c r="H75" s="26"/>
    </row>
    <row r="76" spans="1:8" s="12" customFormat="1" x14ac:dyDescent="0.25">
      <c r="A76" s="58" t="s">
        <v>151</v>
      </c>
      <c r="B76" s="21" t="s">
        <v>93</v>
      </c>
      <c r="C76" s="59" t="s">
        <v>152</v>
      </c>
      <c r="D76" s="35" t="s">
        <v>150</v>
      </c>
      <c r="E76" s="24" t="s">
        <v>12</v>
      </c>
      <c r="F76" s="56">
        <v>5000</v>
      </c>
      <c r="G76" s="56">
        <v>2800</v>
      </c>
      <c r="H76" s="26"/>
    </row>
    <row r="77" spans="1:8" s="12" customFormat="1" x14ac:dyDescent="0.25">
      <c r="A77" s="58" t="s">
        <v>153</v>
      </c>
      <c r="B77" s="21" t="s">
        <v>93</v>
      </c>
      <c r="C77" s="35" t="s">
        <v>154</v>
      </c>
      <c r="D77" s="35" t="s">
        <v>45</v>
      </c>
      <c r="E77" s="24" t="s">
        <v>12</v>
      </c>
      <c r="F77" s="56">
        <v>20000</v>
      </c>
      <c r="G77" s="56">
        <v>0</v>
      </c>
      <c r="H77" s="26"/>
    </row>
    <row r="78" spans="1:8" s="12" customFormat="1" x14ac:dyDescent="0.25">
      <c r="A78" s="28" t="s">
        <v>155</v>
      </c>
      <c r="B78" s="17" t="s">
        <v>93</v>
      </c>
      <c r="C78" s="44" t="s">
        <v>156</v>
      </c>
      <c r="D78" s="44" t="s">
        <v>157</v>
      </c>
      <c r="E78" s="18" t="s">
        <v>12</v>
      </c>
      <c r="F78" s="120">
        <v>59988.38</v>
      </c>
      <c r="G78" s="120">
        <v>59988.38</v>
      </c>
      <c r="H78" s="26"/>
    </row>
    <row r="79" spans="1:8" s="12" customFormat="1" x14ac:dyDescent="0.25">
      <c r="A79" s="58" t="s">
        <v>158</v>
      </c>
      <c r="B79" s="21" t="s">
        <v>93</v>
      </c>
      <c r="C79" s="35" t="s">
        <v>159</v>
      </c>
      <c r="D79" s="35" t="s">
        <v>24</v>
      </c>
      <c r="E79" s="24" t="s">
        <v>12</v>
      </c>
      <c r="F79" s="109">
        <v>59250</v>
      </c>
      <c r="G79" s="109">
        <v>0</v>
      </c>
      <c r="H79" s="97"/>
    </row>
    <row r="80" spans="1:8" s="12" customFormat="1" x14ac:dyDescent="0.25">
      <c r="A80" s="65" t="s">
        <v>676</v>
      </c>
      <c r="B80" s="30" t="s">
        <v>93</v>
      </c>
      <c r="C80" s="31" t="s">
        <v>686</v>
      </c>
      <c r="D80" s="31" t="s">
        <v>24</v>
      </c>
      <c r="E80" s="32" t="s">
        <v>28</v>
      </c>
      <c r="F80" s="113">
        <v>0</v>
      </c>
      <c r="G80" s="113">
        <v>0</v>
      </c>
      <c r="H80" s="108"/>
    </row>
    <row r="81" spans="1:8" s="12" customFormat="1" x14ac:dyDescent="0.25">
      <c r="A81" s="58" t="s">
        <v>677</v>
      </c>
      <c r="B81" s="21" t="s">
        <v>93</v>
      </c>
      <c r="C81" s="35" t="s">
        <v>688</v>
      </c>
      <c r="D81" s="35" t="s">
        <v>687</v>
      </c>
      <c r="E81" s="24" t="s">
        <v>12</v>
      </c>
      <c r="F81" s="56">
        <v>12000</v>
      </c>
      <c r="G81" s="56">
        <v>0</v>
      </c>
      <c r="H81" s="108"/>
    </row>
    <row r="82" spans="1:8" s="12" customFormat="1" x14ac:dyDescent="0.25">
      <c r="A82" s="58" t="s">
        <v>678</v>
      </c>
      <c r="B82" s="21" t="s">
        <v>93</v>
      </c>
      <c r="C82" s="35" t="s">
        <v>689</v>
      </c>
      <c r="D82" s="35" t="s">
        <v>123</v>
      </c>
      <c r="E82" s="24" t="s">
        <v>28</v>
      </c>
      <c r="F82" s="56">
        <v>10000</v>
      </c>
      <c r="G82" s="56">
        <v>0</v>
      </c>
      <c r="H82" s="108"/>
    </row>
    <row r="83" spans="1:8" s="12" customFormat="1" x14ac:dyDescent="0.25">
      <c r="A83" s="58" t="s">
        <v>679</v>
      </c>
      <c r="B83" s="21" t="s">
        <v>93</v>
      </c>
      <c r="C83" s="35" t="s">
        <v>690</v>
      </c>
      <c r="D83" s="35" t="s">
        <v>24</v>
      </c>
      <c r="E83" s="24" t="s">
        <v>28</v>
      </c>
      <c r="F83" s="56">
        <v>10000</v>
      </c>
      <c r="G83" s="56">
        <v>0</v>
      </c>
      <c r="H83" s="108"/>
    </row>
    <row r="84" spans="1:8" s="12" customFormat="1" x14ac:dyDescent="0.25">
      <c r="A84" s="58" t="s">
        <v>680</v>
      </c>
      <c r="B84" s="21" t="s">
        <v>93</v>
      </c>
      <c r="C84" s="35" t="s">
        <v>691</v>
      </c>
      <c r="D84" s="35" t="s">
        <v>45</v>
      </c>
      <c r="E84" s="24" t="s">
        <v>12</v>
      </c>
      <c r="F84" s="56">
        <v>15000</v>
      </c>
      <c r="G84" s="56">
        <v>0</v>
      </c>
      <c r="H84" s="108"/>
    </row>
    <row r="85" spans="1:8" s="12" customFormat="1" x14ac:dyDescent="0.25">
      <c r="A85" s="58" t="s">
        <v>681</v>
      </c>
      <c r="B85" s="21" t="s">
        <v>93</v>
      </c>
      <c r="C85" s="35" t="s">
        <v>692</v>
      </c>
      <c r="D85" s="35" t="s">
        <v>11</v>
      </c>
      <c r="E85" s="24" t="s">
        <v>12</v>
      </c>
      <c r="F85" s="56">
        <v>50000</v>
      </c>
      <c r="G85" s="56">
        <v>0</v>
      </c>
      <c r="H85" s="108"/>
    </row>
    <row r="86" spans="1:8" s="12" customFormat="1" x14ac:dyDescent="0.25">
      <c r="A86" s="58" t="s">
        <v>682</v>
      </c>
      <c r="B86" s="21" t="s">
        <v>93</v>
      </c>
      <c r="C86" s="35" t="s">
        <v>693</v>
      </c>
      <c r="D86" s="35" t="s">
        <v>45</v>
      </c>
      <c r="E86" s="24" t="s">
        <v>12</v>
      </c>
      <c r="F86" s="56">
        <v>10000</v>
      </c>
      <c r="G86" s="56">
        <v>0</v>
      </c>
      <c r="H86" s="108"/>
    </row>
    <row r="87" spans="1:8" s="12" customFormat="1" ht="30" x14ac:dyDescent="0.25">
      <c r="A87" s="58" t="s">
        <v>683</v>
      </c>
      <c r="B87" s="21" t="s">
        <v>93</v>
      </c>
      <c r="C87" s="59" t="s">
        <v>694</v>
      </c>
      <c r="D87" s="35"/>
      <c r="E87" s="24" t="s">
        <v>12</v>
      </c>
      <c r="F87" s="56">
        <v>7000</v>
      </c>
      <c r="G87" s="56">
        <v>0</v>
      </c>
      <c r="H87" s="108"/>
    </row>
    <row r="88" spans="1:8" s="12" customFormat="1" ht="30" x14ac:dyDescent="0.25">
      <c r="A88" s="58" t="s">
        <v>684</v>
      </c>
      <c r="B88" s="21" t="s">
        <v>93</v>
      </c>
      <c r="C88" s="59" t="s">
        <v>695</v>
      </c>
      <c r="D88" s="35" t="s">
        <v>687</v>
      </c>
      <c r="E88" s="24" t="s">
        <v>12</v>
      </c>
      <c r="F88" s="56">
        <v>6000</v>
      </c>
      <c r="G88" s="56">
        <v>0</v>
      </c>
      <c r="H88" s="108"/>
    </row>
    <row r="89" spans="1:8" s="12" customFormat="1" x14ac:dyDescent="0.25">
      <c r="A89" s="58" t="s">
        <v>685</v>
      </c>
      <c r="B89" s="21" t="s">
        <v>93</v>
      </c>
      <c r="C89" s="59" t="s">
        <v>696</v>
      </c>
      <c r="D89" s="35" t="s">
        <v>27</v>
      </c>
      <c r="E89" s="24" t="s">
        <v>12</v>
      </c>
      <c r="F89" s="56">
        <v>25000</v>
      </c>
      <c r="G89" s="56">
        <v>0</v>
      </c>
      <c r="H89" s="108"/>
    </row>
    <row r="90" spans="1:8" s="12" customFormat="1" x14ac:dyDescent="0.25">
      <c r="A90" s="17" t="s">
        <v>160</v>
      </c>
      <c r="B90" s="17" t="s">
        <v>161</v>
      </c>
      <c r="C90" s="48" t="s">
        <v>162</v>
      </c>
      <c r="D90" s="44" t="s">
        <v>24</v>
      </c>
      <c r="E90" s="18" t="s">
        <v>12</v>
      </c>
      <c r="F90" s="61">
        <v>25000</v>
      </c>
      <c r="G90" s="61">
        <v>25000</v>
      </c>
      <c r="H90" s="26"/>
    </row>
    <row r="91" spans="1:8" s="12" customFormat="1" x14ac:dyDescent="0.25">
      <c r="A91" s="21" t="s">
        <v>163</v>
      </c>
      <c r="B91" s="21" t="s">
        <v>161</v>
      </c>
      <c r="C91" s="22" t="s">
        <v>164</v>
      </c>
      <c r="D91" s="35" t="s">
        <v>35</v>
      </c>
      <c r="E91" s="24" t="s">
        <v>12</v>
      </c>
      <c r="F91" s="56">
        <v>150000</v>
      </c>
      <c r="G91" s="56">
        <v>50364.7</v>
      </c>
      <c r="H91" s="26"/>
    </row>
    <row r="92" spans="1:8" s="12" customFormat="1" ht="15.75" customHeight="1" x14ac:dyDescent="0.25">
      <c r="A92" s="21" t="s">
        <v>165</v>
      </c>
      <c r="B92" s="21" t="s">
        <v>161</v>
      </c>
      <c r="C92" s="22" t="s">
        <v>166</v>
      </c>
      <c r="D92" s="35" t="s">
        <v>35</v>
      </c>
      <c r="E92" s="24" t="s">
        <v>12</v>
      </c>
      <c r="F92" s="56">
        <v>220337.82</v>
      </c>
      <c r="G92" s="56">
        <v>57318.879999999997</v>
      </c>
      <c r="H92" s="26"/>
    </row>
    <row r="93" spans="1:8" s="12" customFormat="1" x14ac:dyDescent="0.25">
      <c r="A93" s="21" t="s">
        <v>167</v>
      </c>
      <c r="B93" s="21" t="s">
        <v>161</v>
      </c>
      <c r="C93" s="47" t="s">
        <v>168</v>
      </c>
      <c r="D93" s="35" t="s">
        <v>116</v>
      </c>
      <c r="E93" s="24" t="s">
        <v>12</v>
      </c>
      <c r="F93" s="56">
        <v>60000</v>
      </c>
      <c r="G93" s="56">
        <v>1500</v>
      </c>
      <c r="H93" s="26"/>
    </row>
    <row r="94" spans="1:8" s="12" customFormat="1" x14ac:dyDescent="0.25">
      <c r="A94" s="21" t="s">
        <v>169</v>
      </c>
      <c r="B94" s="21" t="s">
        <v>161</v>
      </c>
      <c r="C94" s="35" t="s">
        <v>170</v>
      </c>
      <c r="D94" s="35" t="s">
        <v>17</v>
      </c>
      <c r="E94" s="24" t="s">
        <v>12</v>
      </c>
      <c r="F94" s="56">
        <v>90000</v>
      </c>
      <c r="G94" s="56">
        <v>63129.069999999992</v>
      </c>
      <c r="H94" s="26"/>
    </row>
    <row r="95" spans="1:8" s="12" customFormat="1" x14ac:dyDescent="0.25">
      <c r="A95" s="21" t="s">
        <v>171</v>
      </c>
      <c r="B95" s="21" t="s">
        <v>161</v>
      </c>
      <c r="C95" s="35" t="s">
        <v>701</v>
      </c>
      <c r="D95" s="35" t="s">
        <v>27</v>
      </c>
      <c r="E95" s="24" t="s">
        <v>12</v>
      </c>
      <c r="F95" s="56">
        <v>2000</v>
      </c>
      <c r="G95" s="56">
        <v>0</v>
      </c>
      <c r="H95" s="26"/>
    </row>
    <row r="96" spans="1:8" s="12" customFormat="1" x14ac:dyDescent="0.25">
      <c r="A96" s="21" t="s">
        <v>698</v>
      </c>
      <c r="B96" s="21" t="s">
        <v>161</v>
      </c>
      <c r="C96" s="35" t="s">
        <v>702</v>
      </c>
      <c r="D96" s="35" t="s">
        <v>24</v>
      </c>
      <c r="E96" s="24" t="s">
        <v>12</v>
      </c>
      <c r="F96" s="56">
        <v>3450</v>
      </c>
      <c r="G96" s="56">
        <v>1475</v>
      </c>
      <c r="H96" s="108"/>
    </row>
    <row r="97" spans="1:8" s="12" customFormat="1" ht="30" x14ac:dyDescent="0.25">
      <c r="A97" s="21" t="s">
        <v>699</v>
      </c>
      <c r="B97" s="21" t="s">
        <v>161</v>
      </c>
      <c r="C97" s="59" t="s">
        <v>703</v>
      </c>
      <c r="D97" s="35" t="s">
        <v>11</v>
      </c>
      <c r="E97" s="24" t="s">
        <v>12</v>
      </c>
      <c r="F97" s="56">
        <v>15000</v>
      </c>
      <c r="G97" s="56">
        <v>0</v>
      </c>
      <c r="H97" s="108"/>
    </row>
    <row r="98" spans="1:8" s="12" customFormat="1" x14ac:dyDescent="0.25">
      <c r="A98" s="21" t="s">
        <v>700</v>
      </c>
      <c r="B98" s="21" t="s">
        <v>161</v>
      </c>
      <c r="C98" s="35" t="s">
        <v>704</v>
      </c>
      <c r="D98" s="35" t="s">
        <v>423</v>
      </c>
      <c r="E98" s="24" t="s">
        <v>12</v>
      </c>
      <c r="F98" s="56">
        <v>15000</v>
      </c>
      <c r="G98" s="56">
        <v>0</v>
      </c>
      <c r="H98" s="108"/>
    </row>
    <row r="99" spans="1:8" s="12" customFormat="1" x14ac:dyDescent="0.25">
      <c r="A99" s="21" t="s">
        <v>172</v>
      </c>
      <c r="B99" s="21" t="s">
        <v>173</v>
      </c>
      <c r="C99" s="59" t="s">
        <v>174</v>
      </c>
      <c r="D99" s="35" t="s">
        <v>11</v>
      </c>
      <c r="E99" s="24" t="s">
        <v>12</v>
      </c>
      <c r="F99" s="25">
        <v>8000</v>
      </c>
      <c r="G99" s="25">
        <v>5214.51</v>
      </c>
      <c r="H99" s="26"/>
    </row>
    <row r="100" spans="1:8" s="12" customFormat="1" x14ac:dyDescent="0.25">
      <c r="A100" s="21" t="s">
        <v>175</v>
      </c>
      <c r="B100" s="21" t="s">
        <v>173</v>
      </c>
      <c r="C100" s="59" t="s">
        <v>176</v>
      </c>
      <c r="D100" s="35" t="s">
        <v>11</v>
      </c>
      <c r="E100" s="24" t="s">
        <v>12</v>
      </c>
      <c r="F100" s="25">
        <v>8000</v>
      </c>
      <c r="G100" s="25">
        <v>5584.07</v>
      </c>
      <c r="H100" s="26"/>
    </row>
    <row r="101" spans="1:8" s="12" customFormat="1" x14ac:dyDescent="0.25">
      <c r="A101" s="21" t="s">
        <v>177</v>
      </c>
      <c r="B101" s="21" t="s">
        <v>173</v>
      </c>
      <c r="C101" s="22" t="s">
        <v>178</v>
      </c>
      <c r="D101" s="35" t="s">
        <v>27</v>
      </c>
      <c r="E101" s="24" t="s">
        <v>12</v>
      </c>
      <c r="F101" s="25">
        <v>50000</v>
      </c>
      <c r="G101" s="25">
        <v>0</v>
      </c>
      <c r="H101" s="26"/>
    </row>
    <row r="102" spans="1:8" s="12" customFormat="1" ht="15" customHeight="1" x14ac:dyDescent="0.25">
      <c r="A102" s="21" t="s">
        <v>179</v>
      </c>
      <c r="B102" s="21" t="s">
        <v>173</v>
      </c>
      <c r="C102" s="22" t="s">
        <v>180</v>
      </c>
      <c r="D102" s="35" t="s">
        <v>11</v>
      </c>
      <c r="E102" s="24" t="s">
        <v>12</v>
      </c>
      <c r="F102" s="25">
        <v>15000</v>
      </c>
      <c r="G102" s="25">
        <v>3546.1800000000003</v>
      </c>
      <c r="H102" s="26"/>
    </row>
    <row r="103" spans="1:8" s="16" customFormat="1" ht="15" customHeight="1" x14ac:dyDescent="0.25">
      <c r="A103" s="21" t="s">
        <v>181</v>
      </c>
      <c r="B103" s="21" t="s">
        <v>173</v>
      </c>
      <c r="C103" s="72" t="s">
        <v>182</v>
      </c>
      <c r="D103" s="35" t="s">
        <v>17</v>
      </c>
      <c r="E103" s="24" t="s">
        <v>12</v>
      </c>
      <c r="F103" s="25">
        <v>37500</v>
      </c>
      <c r="G103" s="25">
        <v>25450.23</v>
      </c>
      <c r="H103" s="26"/>
    </row>
    <row r="104" spans="1:8" s="12" customFormat="1" ht="15" customHeight="1" x14ac:dyDescent="0.25">
      <c r="A104" s="21" t="s">
        <v>183</v>
      </c>
      <c r="B104" s="21" t="s">
        <v>173</v>
      </c>
      <c r="C104" s="72" t="s">
        <v>184</v>
      </c>
      <c r="D104" s="35" t="s">
        <v>17</v>
      </c>
      <c r="E104" s="24" t="s">
        <v>12</v>
      </c>
      <c r="F104" s="25">
        <v>37500</v>
      </c>
      <c r="G104" s="25">
        <v>19397.28</v>
      </c>
      <c r="H104" s="26"/>
    </row>
    <row r="105" spans="1:8" s="12" customFormat="1" x14ac:dyDescent="0.25">
      <c r="A105" s="21" t="s">
        <v>185</v>
      </c>
      <c r="B105" s="21" t="s">
        <v>173</v>
      </c>
      <c r="C105" s="59" t="s">
        <v>186</v>
      </c>
      <c r="D105" s="35" t="s">
        <v>187</v>
      </c>
      <c r="E105" s="24" t="s">
        <v>12</v>
      </c>
      <c r="F105" s="25">
        <v>2000</v>
      </c>
      <c r="G105" s="25">
        <v>0</v>
      </c>
      <c r="H105" s="26"/>
    </row>
    <row r="106" spans="1:8" s="16" customFormat="1" x14ac:dyDescent="0.25">
      <c r="A106" s="21" t="s">
        <v>188</v>
      </c>
      <c r="B106" s="21" t="s">
        <v>173</v>
      </c>
      <c r="C106" s="59" t="s">
        <v>189</v>
      </c>
      <c r="D106" s="35" t="s">
        <v>187</v>
      </c>
      <c r="E106" s="24" t="s">
        <v>12</v>
      </c>
      <c r="F106" s="25">
        <v>2000</v>
      </c>
      <c r="G106" s="25">
        <v>0</v>
      </c>
      <c r="H106" s="26"/>
    </row>
    <row r="107" spans="1:8" s="12" customFormat="1" x14ac:dyDescent="0.25">
      <c r="A107" s="21" t="s">
        <v>190</v>
      </c>
      <c r="B107" s="21" t="s">
        <v>173</v>
      </c>
      <c r="C107" s="59" t="s">
        <v>191</v>
      </c>
      <c r="D107" s="35" t="s">
        <v>187</v>
      </c>
      <c r="E107" s="24" t="s">
        <v>12</v>
      </c>
      <c r="F107" s="25">
        <v>2000</v>
      </c>
      <c r="G107" s="25">
        <v>0</v>
      </c>
      <c r="H107" s="26"/>
    </row>
    <row r="108" spans="1:8" s="12" customFormat="1" x14ac:dyDescent="0.25">
      <c r="A108" s="21" t="s">
        <v>192</v>
      </c>
      <c r="B108" s="21" t="s">
        <v>173</v>
      </c>
      <c r="C108" s="59" t="s">
        <v>193</v>
      </c>
      <c r="D108" s="35" t="s">
        <v>35</v>
      </c>
      <c r="E108" s="24" t="s">
        <v>12</v>
      </c>
      <c r="F108" s="25">
        <v>40000</v>
      </c>
      <c r="G108" s="25">
        <v>0</v>
      </c>
      <c r="H108" s="26"/>
    </row>
    <row r="109" spans="1:8" s="12" customFormat="1" x14ac:dyDescent="0.25">
      <c r="A109" s="21" t="s">
        <v>194</v>
      </c>
      <c r="B109" s="21" t="s">
        <v>173</v>
      </c>
      <c r="C109" s="59" t="s">
        <v>195</v>
      </c>
      <c r="D109" s="35" t="s">
        <v>24</v>
      </c>
      <c r="E109" s="24" t="s">
        <v>12</v>
      </c>
      <c r="F109" s="25">
        <v>10000</v>
      </c>
      <c r="G109" s="25">
        <v>3307.92</v>
      </c>
      <c r="H109" s="26"/>
    </row>
    <row r="110" spans="1:8" s="12" customFormat="1" x14ac:dyDescent="0.25">
      <c r="A110" s="17" t="s">
        <v>196</v>
      </c>
      <c r="B110" s="17" t="s">
        <v>173</v>
      </c>
      <c r="C110" s="29" t="s">
        <v>197</v>
      </c>
      <c r="D110" s="44" t="s">
        <v>11</v>
      </c>
      <c r="E110" s="18" t="s">
        <v>12</v>
      </c>
      <c r="F110" s="121">
        <v>15000</v>
      </c>
      <c r="G110" s="121">
        <v>15000</v>
      </c>
      <c r="H110" s="26"/>
    </row>
    <row r="111" spans="1:8" s="12" customFormat="1" x14ac:dyDescent="0.25">
      <c r="A111" s="49" t="s">
        <v>198</v>
      </c>
      <c r="B111" s="49" t="s">
        <v>173</v>
      </c>
      <c r="C111" s="54" t="s">
        <v>199</v>
      </c>
      <c r="D111" s="53" t="s">
        <v>27</v>
      </c>
      <c r="E111" s="50" t="s">
        <v>28</v>
      </c>
      <c r="F111" s="51">
        <v>0</v>
      </c>
      <c r="G111" s="51">
        <v>0</v>
      </c>
      <c r="H111" s="52"/>
    </row>
    <row r="112" spans="1:8" s="12" customFormat="1" x14ac:dyDescent="0.25">
      <c r="A112" s="21" t="s">
        <v>200</v>
      </c>
      <c r="B112" s="21" t="s">
        <v>173</v>
      </c>
      <c r="C112" s="72" t="s">
        <v>201</v>
      </c>
      <c r="D112" s="35" t="s">
        <v>24</v>
      </c>
      <c r="E112" s="24" t="s">
        <v>12</v>
      </c>
      <c r="F112" s="25">
        <v>10000</v>
      </c>
      <c r="G112" s="25">
        <v>5618</v>
      </c>
      <c r="H112" s="26"/>
    </row>
    <row r="113" spans="1:8" s="12" customFormat="1" x14ac:dyDescent="0.25">
      <c r="A113" s="17" t="s">
        <v>202</v>
      </c>
      <c r="B113" s="17" t="s">
        <v>173</v>
      </c>
      <c r="C113" s="48" t="s">
        <v>203</v>
      </c>
      <c r="D113" s="44" t="s">
        <v>11</v>
      </c>
      <c r="E113" s="18" t="s">
        <v>12</v>
      </c>
      <c r="F113" s="121">
        <v>5305.44</v>
      </c>
      <c r="G113" s="121">
        <v>5305.44</v>
      </c>
      <c r="H113" s="26"/>
    </row>
    <row r="114" spans="1:8" s="12" customFormat="1" x14ac:dyDescent="0.25">
      <c r="A114" s="49" t="s">
        <v>204</v>
      </c>
      <c r="B114" s="49" t="s">
        <v>173</v>
      </c>
      <c r="C114" s="73" t="s">
        <v>205</v>
      </c>
      <c r="D114" s="53" t="s">
        <v>27</v>
      </c>
      <c r="E114" s="50" t="s">
        <v>28</v>
      </c>
      <c r="F114" s="51">
        <v>0</v>
      </c>
      <c r="G114" s="51">
        <v>0</v>
      </c>
      <c r="H114" s="52"/>
    </row>
    <row r="115" spans="1:8" s="12" customFormat="1" x14ac:dyDescent="0.25">
      <c r="A115" s="49" t="s">
        <v>206</v>
      </c>
      <c r="B115" s="49" t="s">
        <v>173</v>
      </c>
      <c r="C115" s="74" t="s">
        <v>207</v>
      </c>
      <c r="D115" s="53" t="s">
        <v>27</v>
      </c>
      <c r="E115" s="50" t="s">
        <v>28</v>
      </c>
      <c r="F115" s="51">
        <v>0</v>
      </c>
      <c r="G115" s="51">
        <v>0</v>
      </c>
      <c r="H115" s="52"/>
    </row>
    <row r="116" spans="1:8" s="12" customFormat="1" x14ac:dyDescent="0.25">
      <c r="A116" s="49" t="s">
        <v>208</v>
      </c>
      <c r="B116" s="49" t="s">
        <v>173</v>
      </c>
      <c r="C116" s="74" t="s">
        <v>209</v>
      </c>
      <c r="D116" s="53" t="s">
        <v>27</v>
      </c>
      <c r="E116" s="50" t="s">
        <v>28</v>
      </c>
      <c r="F116" s="51">
        <v>0</v>
      </c>
      <c r="G116" s="51">
        <v>0</v>
      </c>
      <c r="H116" s="52"/>
    </row>
    <row r="117" spans="1:8" s="12" customFormat="1" x14ac:dyDescent="0.25">
      <c r="A117" s="21" t="s">
        <v>210</v>
      </c>
      <c r="B117" s="21" t="s">
        <v>173</v>
      </c>
      <c r="C117" s="72" t="s">
        <v>211</v>
      </c>
      <c r="D117" s="35" t="s">
        <v>11</v>
      </c>
      <c r="E117" s="24" t="s">
        <v>12</v>
      </c>
      <c r="F117" s="25">
        <v>15000</v>
      </c>
      <c r="G117" s="25">
        <v>6527.92</v>
      </c>
      <c r="H117" s="26"/>
    </row>
    <row r="118" spans="1:8" s="12" customFormat="1" x14ac:dyDescent="0.25">
      <c r="A118" s="21" t="s">
        <v>212</v>
      </c>
      <c r="B118" s="21" t="s">
        <v>173</v>
      </c>
      <c r="C118" s="59" t="s">
        <v>213</v>
      </c>
      <c r="D118" s="35" t="s">
        <v>11</v>
      </c>
      <c r="E118" s="24" t="s">
        <v>12</v>
      </c>
      <c r="F118" s="25">
        <v>15000</v>
      </c>
      <c r="G118" s="25">
        <v>14720.11</v>
      </c>
      <c r="H118" s="26"/>
    </row>
    <row r="119" spans="1:8" s="12" customFormat="1" x14ac:dyDescent="0.25">
      <c r="A119" s="17" t="s">
        <v>214</v>
      </c>
      <c r="B119" s="17" t="s">
        <v>173</v>
      </c>
      <c r="C119" s="29" t="s">
        <v>215</v>
      </c>
      <c r="D119" s="44" t="s">
        <v>216</v>
      </c>
      <c r="E119" s="18" t="s">
        <v>12</v>
      </c>
      <c r="F119" s="121">
        <v>49500</v>
      </c>
      <c r="G119" s="121">
        <v>49500</v>
      </c>
      <c r="H119" s="26"/>
    </row>
    <row r="120" spans="1:8" s="12" customFormat="1" x14ac:dyDescent="0.25">
      <c r="A120" s="17" t="s">
        <v>217</v>
      </c>
      <c r="B120" s="17" t="s">
        <v>173</v>
      </c>
      <c r="C120" s="29" t="s">
        <v>218</v>
      </c>
      <c r="D120" s="44" t="s">
        <v>11</v>
      </c>
      <c r="E120" s="18" t="s">
        <v>12</v>
      </c>
      <c r="F120" s="121">
        <v>8000</v>
      </c>
      <c r="G120" s="121">
        <v>7071.39</v>
      </c>
      <c r="H120" s="26"/>
    </row>
    <row r="121" spans="1:8" s="12" customFormat="1" x14ac:dyDescent="0.25">
      <c r="A121" s="17" t="s">
        <v>219</v>
      </c>
      <c r="B121" s="17" t="s">
        <v>173</v>
      </c>
      <c r="C121" s="29" t="s">
        <v>220</v>
      </c>
      <c r="D121" s="44" t="s">
        <v>11</v>
      </c>
      <c r="E121" s="18" t="s">
        <v>12</v>
      </c>
      <c r="F121" s="121">
        <v>8000</v>
      </c>
      <c r="G121" s="121">
        <v>7071.39</v>
      </c>
      <c r="H121" s="26"/>
    </row>
    <row r="122" spans="1:8" s="12" customFormat="1" x14ac:dyDescent="0.25">
      <c r="A122" s="21" t="s">
        <v>221</v>
      </c>
      <c r="B122" s="21" t="s">
        <v>173</v>
      </c>
      <c r="C122" s="59" t="s">
        <v>222</v>
      </c>
      <c r="D122" s="35" t="s">
        <v>11</v>
      </c>
      <c r="E122" s="24" t="s">
        <v>12</v>
      </c>
      <c r="F122" s="25">
        <v>35000</v>
      </c>
      <c r="G122" s="25">
        <v>25734.579999999998</v>
      </c>
      <c r="H122" s="26"/>
    </row>
    <row r="123" spans="1:8" s="12" customFormat="1" x14ac:dyDescent="0.25">
      <c r="A123" s="21" t="s">
        <v>223</v>
      </c>
      <c r="B123" s="21" t="s">
        <v>173</v>
      </c>
      <c r="C123" s="59" t="s">
        <v>224</v>
      </c>
      <c r="D123" s="35" t="s">
        <v>11</v>
      </c>
      <c r="E123" s="24" t="s">
        <v>12</v>
      </c>
      <c r="F123" s="25">
        <v>35000</v>
      </c>
      <c r="G123" s="25">
        <v>7649.079999999999</v>
      </c>
      <c r="H123" s="26"/>
    </row>
    <row r="124" spans="1:8" s="12" customFormat="1" x14ac:dyDescent="0.25">
      <c r="A124" s="17" t="s">
        <v>225</v>
      </c>
      <c r="B124" s="17" t="s">
        <v>173</v>
      </c>
      <c r="C124" s="29" t="s">
        <v>195</v>
      </c>
      <c r="D124" s="44" t="s">
        <v>24</v>
      </c>
      <c r="E124" s="18" t="s">
        <v>12</v>
      </c>
      <c r="F124" s="121">
        <v>7500</v>
      </c>
      <c r="G124" s="121">
        <v>7500</v>
      </c>
      <c r="H124" s="26"/>
    </row>
    <row r="125" spans="1:8" s="12" customFormat="1" x14ac:dyDescent="0.25">
      <c r="A125" s="49" t="s">
        <v>226</v>
      </c>
      <c r="B125" s="49" t="s">
        <v>173</v>
      </c>
      <c r="C125" s="54" t="s">
        <v>227</v>
      </c>
      <c r="D125" s="53" t="s">
        <v>27</v>
      </c>
      <c r="E125" s="50" t="s">
        <v>28</v>
      </c>
      <c r="F125" s="51">
        <v>0</v>
      </c>
      <c r="G125" s="51">
        <v>0</v>
      </c>
      <c r="H125" s="52"/>
    </row>
    <row r="126" spans="1:8" s="12" customFormat="1" ht="30" x14ac:dyDescent="0.25">
      <c r="A126" s="21" t="s">
        <v>705</v>
      </c>
      <c r="B126" s="21" t="s">
        <v>173</v>
      </c>
      <c r="C126" s="59" t="s">
        <v>710</v>
      </c>
      <c r="D126" s="35" t="s">
        <v>27</v>
      </c>
      <c r="E126" s="24" t="s">
        <v>12</v>
      </c>
      <c r="F126" s="25">
        <v>54486</v>
      </c>
      <c r="G126" s="25">
        <v>0</v>
      </c>
      <c r="H126" s="108"/>
    </row>
    <row r="127" spans="1:8" s="12" customFormat="1" ht="30" x14ac:dyDescent="0.25">
      <c r="A127" s="17" t="s">
        <v>706</v>
      </c>
      <c r="B127" s="17" t="s">
        <v>173</v>
      </c>
      <c r="C127" s="29" t="s">
        <v>709</v>
      </c>
      <c r="D127" s="44" t="s">
        <v>11</v>
      </c>
      <c r="E127" s="18" t="s">
        <v>12</v>
      </c>
      <c r="F127" s="121">
        <v>7071.39</v>
      </c>
      <c r="G127" s="121">
        <v>7071.39</v>
      </c>
      <c r="H127" s="108"/>
    </row>
    <row r="128" spans="1:8" s="12" customFormat="1" x14ac:dyDescent="0.25">
      <c r="A128" s="49" t="s">
        <v>707</v>
      </c>
      <c r="B128" s="49" t="s">
        <v>173</v>
      </c>
      <c r="C128" s="54" t="s">
        <v>790</v>
      </c>
      <c r="D128" s="53" t="s">
        <v>27</v>
      </c>
      <c r="E128" s="50" t="s">
        <v>28</v>
      </c>
      <c r="F128" s="51">
        <v>0</v>
      </c>
      <c r="G128" s="51">
        <v>0</v>
      </c>
      <c r="H128" s="108"/>
    </row>
    <row r="129" spans="1:8" s="12" customFormat="1" ht="90" x14ac:dyDescent="0.25">
      <c r="A129" s="49" t="s">
        <v>708</v>
      </c>
      <c r="B129" s="49" t="s">
        <v>173</v>
      </c>
      <c r="C129" s="54" t="s">
        <v>789</v>
      </c>
      <c r="D129" s="53" t="s">
        <v>27</v>
      </c>
      <c r="E129" s="50" t="s">
        <v>28</v>
      </c>
      <c r="F129" s="51">
        <v>0</v>
      </c>
      <c r="G129" s="51">
        <v>0</v>
      </c>
      <c r="H129" s="108"/>
    </row>
    <row r="130" spans="1:8" s="16" customFormat="1" x14ac:dyDescent="0.25">
      <c r="A130" s="49" t="s">
        <v>228</v>
      </c>
      <c r="B130" s="49" t="s">
        <v>229</v>
      </c>
      <c r="C130" s="86" t="s">
        <v>230</v>
      </c>
      <c r="D130" s="53" t="s">
        <v>27</v>
      </c>
      <c r="E130" s="50" t="s">
        <v>28</v>
      </c>
      <c r="F130" s="64">
        <v>0</v>
      </c>
      <c r="G130" s="51">
        <v>0</v>
      </c>
      <c r="H130" s="52"/>
    </row>
    <row r="131" spans="1:8" s="16" customFormat="1" x14ac:dyDescent="0.25">
      <c r="A131" s="49" t="s">
        <v>231</v>
      </c>
      <c r="B131" s="49" t="s">
        <v>229</v>
      </c>
      <c r="C131" s="54" t="s">
        <v>232</v>
      </c>
      <c r="D131" s="53" t="s">
        <v>27</v>
      </c>
      <c r="E131" s="50" t="s">
        <v>28</v>
      </c>
      <c r="F131" s="64">
        <v>0</v>
      </c>
      <c r="G131" s="51">
        <v>0</v>
      </c>
      <c r="H131" s="52"/>
    </row>
    <row r="132" spans="1:8" s="16" customFormat="1" x14ac:dyDescent="0.25">
      <c r="A132" s="30" t="s">
        <v>233</v>
      </c>
      <c r="B132" s="30" t="s">
        <v>229</v>
      </c>
      <c r="C132" s="70" t="s">
        <v>234</v>
      </c>
      <c r="D132" s="31" t="s">
        <v>27</v>
      </c>
      <c r="E132" s="32" t="s">
        <v>28</v>
      </c>
      <c r="F132" s="71">
        <v>0</v>
      </c>
      <c r="G132" s="139">
        <v>0</v>
      </c>
      <c r="H132" s="33"/>
    </row>
    <row r="133" spans="1:8" s="12" customFormat="1" x14ac:dyDescent="0.25">
      <c r="A133" s="21" t="s">
        <v>235</v>
      </c>
      <c r="B133" s="21" t="s">
        <v>229</v>
      </c>
      <c r="C133" s="47" t="s">
        <v>236</v>
      </c>
      <c r="D133" s="55" t="s">
        <v>65</v>
      </c>
      <c r="E133" s="24" t="s">
        <v>12</v>
      </c>
      <c r="F133" s="56">
        <v>7850</v>
      </c>
      <c r="G133" s="25">
        <v>0</v>
      </c>
      <c r="H133" s="26"/>
    </row>
    <row r="134" spans="1:8" s="12" customFormat="1" x14ac:dyDescent="0.25">
      <c r="A134" s="49" t="s">
        <v>237</v>
      </c>
      <c r="B134" s="49" t="s">
        <v>229</v>
      </c>
      <c r="C134" s="87" t="s">
        <v>238</v>
      </c>
      <c r="D134" s="88" t="s">
        <v>27</v>
      </c>
      <c r="E134" s="89" t="s">
        <v>28</v>
      </c>
      <c r="F134" s="64">
        <v>0</v>
      </c>
      <c r="G134" s="51">
        <v>0</v>
      </c>
      <c r="H134" s="52"/>
    </row>
    <row r="135" spans="1:8" s="16" customFormat="1" x14ac:dyDescent="0.25">
      <c r="A135" s="21" t="s">
        <v>239</v>
      </c>
      <c r="B135" s="21" t="s">
        <v>229</v>
      </c>
      <c r="C135" s="47" t="s">
        <v>240</v>
      </c>
      <c r="D135" s="45" t="s">
        <v>17</v>
      </c>
      <c r="E135" s="46" t="s">
        <v>12</v>
      </c>
      <c r="F135" s="56">
        <v>55000</v>
      </c>
      <c r="G135" s="25">
        <v>28675.02</v>
      </c>
      <c r="H135" s="26"/>
    </row>
    <row r="136" spans="1:8" s="12" customFormat="1" x14ac:dyDescent="0.25">
      <c r="A136" s="30" t="s">
        <v>241</v>
      </c>
      <c r="B136" s="30" t="s">
        <v>229</v>
      </c>
      <c r="C136" s="90" t="s">
        <v>242</v>
      </c>
      <c r="D136" s="75" t="s">
        <v>11</v>
      </c>
      <c r="E136" s="76" t="s">
        <v>12</v>
      </c>
      <c r="F136" s="99">
        <v>0</v>
      </c>
      <c r="G136" s="140">
        <v>0</v>
      </c>
      <c r="H136" s="33"/>
    </row>
    <row r="137" spans="1:8" s="12" customFormat="1" ht="15" customHeight="1" x14ac:dyDescent="0.25">
      <c r="A137" s="21" t="s">
        <v>243</v>
      </c>
      <c r="B137" s="21" t="s">
        <v>229</v>
      </c>
      <c r="C137" s="47" t="s">
        <v>242</v>
      </c>
      <c r="D137" s="35" t="s">
        <v>11</v>
      </c>
      <c r="E137" s="46" t="s">
        <v>12</v>
      </c>
      <c r="F137" s="56">
        <v>12500</v>
      </c>
      <c r="G137" s="25">
        <v>12500</v>
      </c>
      <c r="H137" s="26"/>
    </row>
    <row r="138" spans="1:8" s="12" customFormat="1" x14ac:dyDescent="0.25">
      <c r="A138" s="49" t="s">
        <v>244</v>
      </c>
      <c r="B138" s="49" t="s">
        <v>229</v>
      </c>
      <c r="C138" s="87" t="s">
        <v>245</v>
      </c>
      <c r="D138" s="88" t="s">
        <v>27</v>
      </c>
      <c r="E138" s="89" t="s">
        <v>28</v>
      </c>
      <c r="F138" s="64">
        <v>0</v>
      </c>
      <c r="G138" s="51">
        <v>0</v>
      </c>
      <c r="H138" s="52"/>
    </row>
    <row r="139" spans="1:8" s="12" customFormat="1" x14ac:dyDescent="0.25">
      <c r="A139" s="49" t="s">
        <v>246</v>
      </c>
      <c r="B139" s="49" t="s">
        <v>229</v>
      </c>
      <c r="C139" s="87" t="s">
        <v>247</v>
      </c>
      <c r="D139" s="53" t="s">
        <v>27</v>
      </c>
      <c r="E139" s="50" t="s">
        <v>28</v>
      </c>
      <c r="F139" s="64">
        <v>0</v>
      </c>
      <c r="G139" s="51">
        <v>0</v>
      </c>
      <c r="H139" s="52"/>
    </row>
    <row r="140" spans="1:8" s="12" customFormat="1" x14ac:dyDescent="0.25">
      <c r="A140" s="49" t="s">
        <v>248</v>
      </c>
      <c r="B140" s="49" t="s">
        <v>229</v>
      </c>
      <c r="C140" s="87" t="s">
        <v>249</v>
      </c>
      <c r="D140" s="53" t="s">
        <v>27</v>
      </c>
      <c r="E140" s="50" t="s">
        <v>28</v>
      </c>
      <c r="F140" s="64">
        <v>0</v>
      </c>
      <c r="G140" s="51">
        <v>0</v>
      </c>
      <c r="H140" s="52"/>
    </row>
    <row r="141" spans="1:8" s="12" customFormat="1" x14ac:dyDescent="0.25">
      <c r="A141" s="77" t="s">
        <v>250</v>
      </c>
      <c r="B141" s="77" t="s">
        <v>229</v>
      </c>
      <c r="C141" s="91" t="s">
        <v>718</v>
      </c>
      <c r="D141" s="78" t="s">
        <v>27</v>
      </c>
      <c r="E141" s="79" t="s">
        <v>28</v>
      </c>
      <c r="F141" s="92">
        <v>113735</v>
      </c>
      <c r="G141" s="136">
        <v>0</v>
      </c>
      <c r="H141" s="80"/>
    </row>
    <row r="142" spans="1:8" s="12" customFormat="1" x14ac:dyDescent="0.25">
      <c r="A142" s="30" t="s">
        <v>251</v>
      </c>
      <c r="B142" s="30" t="s">
        <v>229</v>
      </c>
      <c r="C142" s="70" t="s">
        <v>252</v>
      </c>
      <c r="D142" s="31" t="s">
        <v>116</v>
      </c>
      <c r="E142" s="32" t="s">
        <v>12</v>
      </c>
      <c r="F142" s="99">
        <v>0</v>
      </c>
      <c r="G142" s="140">
        <v>0</v>
      </c>
      <c r="H142" s="33"/>
    </row>
    <row r="143" spans="1:8" s="12" customFormat="1" x14ac:dyDescent="0.25">
      <c r="A143" s="21" t="s">
        <v>253</v>
      </c>
      <c r="B143" s="21" t="s">
        <v>229</v>
      </c>
      <c r="C143" s="35" t="s">
        <v>254</v>
      </c>
      <c r="D143" s="35" t="s">
        <v>255</v>
      </c>
      <c r="E143" s="24" t="s">
        <v>12</v>
      </c>
      <c r="F143" s="56">
        <v>8600</v>
      </c>
      <c r="G143" s="25">
        <v>0</v>
      </c>
      <c r="H143" s="26"/>
    </row>
    <row r="144" spans="1:8" s="12" customFormat="1" x14ac:dyDescent="0.25">
      <c r="A144" s="21" t="s">
        <v>256</v>
      </c>
      <c r="B144" s="21" t="s">
        <v>229</v>
      </c>
      <c r="C144" s="35" t="s">
        <v>257</v>
      </c>
      <c r="D144" s="35" t="s">
        <v>35</v>
      </c>
      <c r="E144" s="24" t="s">
        <v>12</v>
      </c>
      <c r="F144" s="56">
        <v>6000</v>
      </c>
      <c r="G144" s="25">
        <v>0</v>
      </c>
      <c r="H144" s="26"/>
    </row>
    <row r="145" spans="1:8" s="16" customFormat="1" x14ac:dyDescent="0.25">
      <c r="A145" s="21" t="s">
        <v>258</v>
      </c>
      <c r="B145" s="21" t="s">
        <v>229</v>
      </c>
      <c r="C145" s="35" t="s">
        <v>259</v>
      </c>
      <c r="D145" s="35" t="s">
        <v>45</v>
      </c>
      <c r="E145" s="24" t="s">
        <v>12</v>
      </c>
      <c r="F145" s="56">
        <v>4200</v>
      </c>
      <c r="G145" s="25">
        <v>0</v>
      </c>
      <c r="H145" s="26"/>
    </row>
    <row r="146" spans="1:8" s="12" customFormat="1" x14ac:dyDescent="0.25">
      <c r="A146" s="21" t="s">
        <v>260</v>
      </c>
      <c r="B146" s="21" t="s">
        <v>229</v>
      </c>
      <c r="C146" s="35" t="s">
        <v>159</v>
      </c>
      <c r="D146" s="35" t="s">
        <v>24</v>
      </c>
      <c r="E146" s="24" t="s">
        <v>12</v>
      </c>
      <c r="F146" s="56">
        <v>30000</v>
      </c>
      <c r="G146" s="25">
        <v>0</v>
      </c>
      <c r="H146" s="26"/>
    </row>
    <row r="147" spans="1:8" s="12" customFormat="1" x14ac:dyDescent="0.25">
      <c r="A147" s="81" t="s">
        <v>261</v>
      </c>
      <c r="B147" s="81" t="s">
        <v>229</v>
      </c>
      <c r="C147" s="82" t="s">
        <v>262</v>
      </c>
      <c r="D147" s="82" t="s">
        <v>27</v>
      </c>
      <c r="E147" s="83" t="s">
        <v>28</v>
      </c>
      <c r="F147" s="84">
        <v>64220.97</v>
      </c>
      <c r="G147" s="141">
        <v>0</v>
      </c>
      <c r="H147" s="85"/>
    </row>
    <row r="148" spans="1:8" s="12" customFormat="1" x14ac:dyDescent="0.25">
      <c r="A148" s="81" t="s">
        <v>263</v>
      </c>
      <c r="B148" s="81" t="s">
        <v>229</v>
      </c>
      <c r="C148" s="82" t="s">
        <v>264</v>
      </c>
      <c r="D148" s="82" t="s">
        <v>27</v>
      </c>
      <c r="E148" s="83" t="s">
        <v>28</v>
      </c>
      <c r="F148" s="100">
        <v>78200.960000000006</v>
      </c>
      <c r="G148" s="142">
        <v>0</v>
      </c>
      <c r="H148" s="85"/>
    </row>
    <row r="149" spans="1:8" s="12" customFormat="1" x14ac:dyDescent="0.25">
      <c r="A149" s="21" t="s">
        <v>265</v>
      </c>
      <c r="B149" s="21" t="s">
        <v>229</v>
      </c>
      <c r="C149" s="35" t="s">
        <v>266</v>
      </c>
      <c r="D149" s="35" t="s">
        <v>27</v>
      </c>
      <c r="E149" s="24" t="s">
        <v>28</v>
      </c>
      <c r="F149" s="109">
        <v>4575</v>
      </c>
      <c r="G149" s="143">
        <v>0</v>
      </c>
      <c r="H149" s="26"/>
    </row>
    <row r="150" spans="1:8" s="12" customFormat="1" x14ac:dyDescent="0.25">
      <c r="A150" s="21" t="s">
        <v>711</v>
      </c>
      <c r="B150" s="21" t="s">
        <v>229</v>
      </c>
      <c r="C150" s="35" t="s">
        <v>715</v>
      </c>
      <c r="D150" s="35" t="s">
        <v>11</v>
      </c>
      <c r="E150" s="24" t="s">
        <v>12</v>
      </c>
      <c r="F150" s="56">
        <v>15000</v>
      </c>
      <c r="G150" s="25">
        <v>0</v>
      </c>
      <c r="H150" s="108"/>
    </row>
    <row r="151" spans="1:8" s="12" customFormat="1" x14ac:dyDescent="0.25">
      <c r="A151" s="21" t="s">
        <v>712</v>
      </c>
      <c r="B151" s="21" t="s">
        <v>229</v>
      </c>
      <c r="C151" s="35" t="s">
        <v>716</v>
      </c>
      <c r="D151" s="35" t="s">
        <v>11</v>
      </c>
      <c r="E151" s="24" t="s">
        <v>12</v>
      </c>
      <c r="F151" s="56">
        <v>30000</v>
      </c>
      <c r="G151" s="25">
        <v>0</v>
      </c>
      <c r="H151" s="108"/>
    </row>
    <row r="152" spans="1:8" s="12" customFormat="1" x14ac:dyDescent="0.25">
      <c r="A152" s="81" t="s">
        <v>713</v>
      </c>
      <c r="B152" s="81" t="s">
        <v>229</v>
      </c>
      <c r="C152" s="82" t="s">
        <v>717</v>
      </c>
      <c r="D152" s="82" t="s">
        <v>27</v>
      </c>
      <c r="E152" s="83" t="s">
        <v>28</v>
      </c>
      <c r="F152" s="84">
        <v>85469.04</v>
      </c>
      <c r="G152" s="141">
        <v>0</v>
      </c>
      <c r="H152" s="108"/>
    </row>
    <row r="153" spans="1:8" s="12" customFormat="1" x14ac:dyDescent="0.25">
      <c r="A153" s="21" t="s">
        <v>714</v>
      </c>
      <c r="B153" s="21" t="s">
        <v>229</v>
      </c>
      <c r="C153" s="47" t="s">
        <v>719</v>
      </c>
      <c r="D153" s="35" t="s">
        <v>54</v>
      </c>
      <c r="E153" s="24" t="s">
        <v>12</v>
      </c>
      <c r="F153" s="56">
        <v>3570.12</v>
      </c>
      <c r="G153" s="25">
        <v>0</v>
      </c>
      <c r="H153" s="108"/>
    </row>
    <row r="154" spans="1:8" s="12" customFormat="1" x14ac:dyDescent="0.25">
      <c r="A154" s="21" t="s">
        <v>267</v>
      </c>
      <c r="B154" s="21" t="s">
        <v>268</v>
      </c>
      <c r="C154" s="22" t="s">
        <v>269</v>
      </c>
      <c r="D154" s="35" t="s">
        <v>65</v>
      </c>
      <c r="E154" s="24" t="s">
        <v>12</v>
      </c>
      <c r="F154" s="56">
        <v>7500</v>
      </c>
      <c r="G154" s="56">
        <v>0</v>
      </c>
      <c r="H154" s="26"/>
    </row>
    <row r="155" spans="1:8" s="12" customFormat="1" x14ac:dyDescent="0.25">
      <c r="A155" s="21" t="s">
        <v>270</v>
      </c>
      <c r="B155" s="21" t="s">
        <v>268</v>
      </c>
      <c r="C155" s="35" t="s">
        <v>271</v>
      </c>
      <c r="D155" s="35" t="s">
        <v>17</v>
      </c>
      <c r="E155" s="24" t="s">
        <v>12</v>
      </c>
      <c r="F155" s="56">
        <v>2052.5500000000002</v>
      </c>
      <c r="G155" s="56">
        <v>0</v>
      </c>
      <c r="H155" s="26"/>
    </row>
    <row r="156" spans="1:8" s="12" customFormat="1" x14ac:dyDescent="0.25">
      <c r="A156" s="30" t="s">
        <v>272</v>
      </c>
      <c r="B156" s="30" t="s">
        <v>268</v>
      </c>
      <c r="C156" s="70" t="s">
        <v>273</v>
      </c>
      <c r="D156" s="31" t="s">
        <v>27</v>
      </c>
      <c r="E156" s="32" t="s">
        <v>28</v>
      </c>
      <c r="F156" s="71">
        <v>0</v>
      </c>
      <c r="G156" s="99">
        <v>0</v>
      </c>
      <c r="H156" s="33"/>
    </row>
    <row r="157" spans="1:8" s="12" customFormat="1" x14ac:dyDescent="0.25">
      <c r="A157" s="17" t="s">
        <v>274</v>
      </c>
      <c r="B157" s="17" t="s">
        <v>268</v>
      </c>
      <c r="C157" s="48" t="s">
        <v>275</v>
      </c>
      <c r="D157" s="44" t="s">
        <v>276</v>
      </c>
      <c r="E157" s="18" t="s">
        <v>12</v>
      </c>
      <c r="F157" s="61">
        <v>7810</v>
      </c>
      <c r="G157" s="61">
        <v>7810</v>
      </c>
      <c r="H157" s="26"/>
    </row>
    <row r="158" spans="1:8" s="12" customFormat="1" x14ac:dyDescent="0.25">
      <c r="A158" s="49" t="s">
        <v>277</v>
      </c>
      <c r="B158" s="49" t="s">
        <v>268</v>
      </c>
      <c r="C158" s="53" t="s">
        <v>278</v>
      </c>
      <c r="D158" s="53" t="s">
        <v>27</v>
      </c>
      <c r="E158" s="50" t="s">
        <v>28</v>
      </c>
      <c r="F158" s="64">
        <v>0</v>
      </c>
      <c r="G158" s="64">
        <v>0</v>
      </c>
      <c r="H158" s="52"/>
    </row>
    <row r="159" spans="1:8" s="12" customFormat="1" x14ac:dyDescent="0.25">
      <c r="A159" s="17" t="s">
        <v>279</v>
      </c>
      <c r="B159" s="17" t="s">
        <v>268</v>
      </c>
      <c r="C159" s="48" t="s">
        <v>280</v>
      </c>
      <c r="D159" s="44" t="s">
        <v>276</v>
      </c>
      <c r="E159" s="18" t="s">
        <v>12</v>
      </c>
      <c r="F159" s="61">
        <v>25000</v>
      </c>
      <c r="G159" s="61">
        <v>25000</v>
      </c>
      <c r="H159" s="26"/>
    </row>
    <row r="160" spans="1:8" s="12" customFormat="1" x14ac:dyDescent="0.25">
      <c r="A160" s="17" t="s">
        <v>281</v>
      </c>
      <c r="B160" s="17" t="s">
        <v>268</v>
      </c>
      <c r="C160" s="44" t="s">
        <v>282</v>
      </c>
      <c r="D160" s="44" t="s">
        <v>276</v>
      </c>
      <c r="E160" s="18" t="s">
        <v>12</v>
      </c>
      <c r="F160" s="61">
        <v>125000</v>
      </c>
      <c r="G160" s="61">
        <v>125000</v>
      </c>
      <c r="H160" s="26"/>
    </row>
    <row r="161" spans="1:8" s="12" customFormat="1" x14ac:dyDescent="0.25">
      <c r="A161" s="49" t="s">
        <v>283</v>
      </c>
      <c r="B161" s="49" t="s">
        <v>268</v>
      </c>
      <c r="C161" s="53" t="s">
        <v>284</v>
      </c>
      <c r="D161" s="53" t="s">
        <v>27</v>
      </c>
      <c r="E161" s="50" t="s">
        <v>28</v>
      </c>
      <c r="F161" s="64">
        <v>0</v>
      </c>
      <c r="G161" s="64">
        <v>0</v>
      </c>
      <c r="H161" s="52"/>
    </row>
    <row r="162" spans="1:8" s="12" customFormat="1" x14ac:dyDescent="0.25">
      <c r="A162" s="21" t="s">
        <v>285</v>
      </c>
      <c r="B162" s="21" t="s">
        <v>268</v>
      </c>
      <c r="C162" s="35" t="s">
        <v>286</v>
      </c>
      <c r="D162" s="35" t="s">
        <v>276</v>
      </c>
      <c r="E162" s="24" t="s">
        <v>12</v>
      </c>
      <c r="F162" s="56">
        <v>6250</v>
      </c>
      <c r="G162" s="56">
        <v>5704.2</v>
      </c>
      <c r="H162" s="26"/>
    </row>
    <row r="163" spans="1:8" s="12" customFormat="1" x14ac:dyDescent="0.25">
      <c r="A163" s="21" t="s">
        <v>287</v>
      </c>
      <c r="B163" s="21" t="s">
        <v>268</v>
      </c>
      <c r="C163" s="93" t="s">
        <v>288</v>
      </c>
      <c r="D163" s="35" t="s">
        <v>11</v>
      </c>
      <c r="E163" s="24" t="s">
        <v>12</v>
      </c>
      <c r="F163" s="56">
        <v>3631.69</v>
      </c>
      <c r="G163" s="56">
        <v>3070.7</v>
      </c>
      <c r="H163" s="26"/>
    </row>
    <row r="164" spans="1:8" s="12" customFormat="1" x14ac:dyDescent="0.25">
      <c r="A164" s="21" t="s">
        <v>289</v>
      </c>
      <c r="B164" s="21" t="s">
        <v>268</v>
      </c>
      <c r="C164" s="47" t="s">
        <v>290</v>
      </c>
      <c r="D164" s="35" t="s">
        <v>11</v>
      </c>
      <c r="E164" s="24" t="s">
        <v>12</v>
      </c>
      <c r="F164" s="56">
        <v>7711.82</v>
      </c>
      <c r="G164" s="56">
        <v>3966.14</v>
      </c>
      <c r="H164" s="26"/>
    </row>
    <row r="165" spans="1:8" s="12" customFormat="1" x14ac:dyDescent="0.25">
      <c r="A165" s="21" t="s">
        <v>291</v>
      </c>
      <c r="B165" s="21" t="s">
        <v>268</v>
      </c>
      <c r="C165" s="35" t="s">
        <v>292</v>
      </c>
      <c r="D165" s="35" t="s">
        <v>11</v>
      </c>
      <c r="E165" s="24" t="s">
        <v>12</v>
      </c>
      <c r="F165" s="56">
        <v>971.54</v>
      </c>
      <c r="G165" s="56">
        <v>440</v>
      </c>
      <c r="H165" s="26"/>
    </row>
    <row r="166" spans="1:8" s="12" customFormat="1" x14ac:dyDescent="0.25">
      <c r="A166" s="49" t="s">
        <v>293</v>
      </c>
      <c r="B166" s="49" t="s">
        <v>268</v>
      </c>
      <c r="C166" s="53" t="s">
        <v>294</v>
      </c>
      <c r="D166" s="53" t="s">
        <v>27</v>
      </c>
      <c r="E166" s="50" t="s">
        <v>28</v>
      </c>
      <c r="F166" s="64">
        <v>0</v>
      </c>
      <c r="G166" s="64">
        <v>0</v>
      </c>
      <c r="H166" s="52"/>
    </row>
    <row r="167" spans="1:8" s="12" customFormat="1" x14ac:dyDescent="0.25">
      <c r="A167" s="21" t="s">
        <v>295</v>
      </c>
      <c r="B167" s="21" t="s">
        <v>268</v>
      </c>
      <c r="C167" s="35" t="s">
        <v>296</v>
      </c>
      <c r="D167" s="35" t="s">
        <v>24</v>
      </c>
      <c r="E167" s="24" t="s">
        <v>12</v>
      </c>
      <c r="F167" s="56">
        <v>10000</v>
      </c>
      <c r="G167" s="56">
        <v>0</v>
      </c>
      <c r="H167" s="26"/>
    </row>
    <row r="168" spans="1:8" s="12" customFormat="1" x14ac:dyDescent="0.25">
      <c r="A168" s="21" t="s">
        <v>297</v>
      </c>
      <c r="B168" s="21" t="s">
        <v>268</v>
      </c>
      <c r="C168" s="35" t="s">
        <v>298</v>
      </c>
      <c r="D168" s="35" t="s">
        <v>276</v>
      </c>
      <c r="E168" s="24" t="s">
        <v>12</v>
      </c>
      <c r="F168" s="56">
        <v>2360</v>
      </c>
      <c r="G168" s="56">
        <v>0</v>
      </c>
      <c r="H168" s="26"/>
    </row>
    <row r="169" spans="1:8" s="12" customFormat="1" x14ac:dyDescent="0.25">
      <c r="A169" s="49" t="s">
        <v>299</v>
      </c>
      <c r="B169" s="49" t="s">
        <v>268</v>
      </c>
      <c r="C169" s="53" t="s">
        <v>300</v>
      </c>
      <c r="D169" s="53" t="s">
        <v>27</v>
      </c>
      <c r="E169" s="50" t="s">
        <v>28</v>
      </c>
      <c r="F169" s="64">
        <v>0</v>
      </c>
      <c r="G169" s="64">
        <v>0</v>
      </c>
      <c r="H169" s="52"/>
    </row>
    <row r="170" spans="1:8" s="12" customFormat="1" x14ac:dyDescent="0.25">
      <c r="A170" s="49" t="s">
        <v>301</v>
      </c>
      <c r="B170" s="49" t="s">
        <v>268</v>
      </c>
      <c r="C170" s="73" t="s">
        <v>302</v>
      </c>
      <c r="D170" s="53" t="s">
        <v>27</v>
      </c>
      <c r="E170" s="50" t="s">
        <v>28</v>
      </c>
      <c r="F170" s="64">
        <v>0</v>
      </c>
      <c r="G170" s="64">
        <v>0</v>
      </c>
      <c r="H170" s="52"/>
    </row>
    <row r="171" spans="1:8" s="12" customFormat="1" x14ac:dyDescent="0.25">
      <c r="A171" s="17" t="s">
        <v>303</v>
      </c>
      <c r="B171" s="17" t="s">
        <v>268</v>
      </c>
      <c r="C171" s="101" t="s">
        <v>304</v>
      </c>
      <c r="D171" s="44" t="s">
        <v>11</v>
      </c>
      <c r="E171" s="18" t="s">
        <v>12</v>
      </c>
      <c r="F171" s="61">
        <v>4066.62</v>
      </c>
      <c r="G171" s="61">
        <v>4066.62</v>
      </c>
      <c r="H171" s="26"/>
    </row>
    <row r="172" spans="1:8" s="12" customFormat="1" x14ac:dyDescent="0.25">
      <c r="A172" s="96" t="s">
        <v>305</v>
      </c>
      <c r="B172" s="96" t="s">
        <v>268</v>
      </c>
      <c r="C172" s="90" t="s">
        <v>306</v>
      </c>
      <c r="D172" s="75" t="s">
        <v>11</v>
      </c>
      <c r="E172" s="76" t="s">
        <v>12</v>
      </c>
      <c r="F172" s="71">
        <v>0</v>
      </c>
      <c r="G172" s="99">
        <v>0</v>
      </c>
      <c r="H172" s="33"/>
    </row>
    <row r="173" spans="1:8" s="12" customFormat="1" x14ac:dyDescent="0.25">
      <c r="A173" s="21" t="s">
        <v>307</v>
      </c>
      <c r="B173" s="21" t="s">
        <v>268</v>
      </c>
      <c r="C173" s="47" t="s">
        <v>308</v>
      </c>
      <c r="D173" s="35" t="s">
        <v>17</v>
      </c>
      <c r="E173" s="24" t="s">
        <v>12</v>
      </c>
      <c r="F173" s="25">
        <v>23499.120000000003</v>
      </c>
      <c r="G173" s="56">
        <v>11179.880000000001</v>
      </c>
      <c r="H173" s="26"/>
    </row>
    <row r="174" spans="1:8" s="12" customFormat="1" x14ac:dyDescent="0.25">
      <c r="A174" s="17" t="s">
        <v>309</v>
      </c>
      <c r="B174" s="122" t="s">
        <v>268</v>
      </c>
      <c r="C174" s="101" t="s">
        <v>310</v>
      </c>
      <c r="D174" s="123" t="s">
        <v>11</v>
      </c>
      <c r="E174" s="18" t="s">
        <v>12</v>
      </c>
      <c r="F174" s="121">
        <v>15800</v>
      </c>
      <c r="G174" s="61">
        <v>15800</v>
      </c>
      <c r="H174" s="26"/>
    </row>
    <row r="175" spans="1:8" s="12" customFormat="1" x14ac:dyDescent="0.25">
      <c r="A175" s="49" t="s">
        <v>311</v>
      </c>
      <c r="B175" s="49" t="s">
        <v>268</v>
      </c>
      <c r="C175" s="95" t="s">
        <v>312</v>
      </c>
      <c r="D175" s="53" t="s">
        <v>27</v>
      </c>
      <c r="E175" s="50" t="s">
        <v>28</v>
      </c>
      <c r="F175" s="51">
        <v>0</v>
      </c>
      <c r="G175" s="64">
        <v>0</v>
      </c>
      <c r="H175" s="52"/>
    </row>
    <row r="176" spans="1:8" s="12" customFormat="1" x14ac:dyDescent="0.25">
      <c r="A176" s="21" t="s">
        <v>313</v>
      </c>
      <c r="B176" s="21" t="s">
        <v>268</v>
      </c>
      <c r="C176" s="47" t="s">
        <v>314</v>
      </c>
      <c r="D176" s="35" t="s">
        <v>276</v>
      </c>
      <c r="E176" s="24" t="s">
        <v>12</v>
      </c>
      <c r="F176" s="56">
        <v>445.93</v>
      </c>
      <c r="G176" s="56">
        <v>0</v>
      </c>
      <c r="H176" s="26"/>
    </row>
    <row r="177" spans="1:8" s="12" customFormat="1" x14ac:dyDescent="0.25">
      <c r="A177" s="21" t="s">
        <v>315</v>
      </c>
      <c r="B177" s="21" t="s">
        <v>268</v>
      </c>
      <c r="C177" s="93" t="s">
        <v>316</v>
      </c>
      <c r="D177" s="35" t="s">
        <v>276</v>
      </c>
      <c r="E177" s="24" t="s">
        <v>12</v>
      </c>
      <c r="F177" s="56">
        <v>31500</v>
      </c>
      <c r="G177" s="56">
        <v>0</v>
      </c>
      <c r="H177" s="26"/>
    </row>
    <row r="178" spans="1:8" s="12" customFormat="1" x14ac:dyDescent="0.25">
      <c r="A178" s="49" t="s">
        <v>317</v>
      </c>
      <c r="B178" s="49" t="s">
        <v>268</v>
      </c>
      <c r="C178" s="87" t="s">
        <v>318</v>
      </c>
      <c r="D178" s="53" t="s">
        <v>27</v>
      </c>
      <c r="E178" s="50" t="s">
        <v>28</v>
      </c>
      <c r="F178" s="64">
        <v>0</v>
      </c>
      <c r="G178" s="64">
        <v>0</v>
      </c>
      <c r="H178" s="52"/>
    </row>
    <row r="179" spans="1:8" s="12" customFormat="1" x14ac:dyDescent="0.25">
      <c r="A179" s="49" t="s">
        <v>319</v>
      </c>
      <c r="B179" s="49" t="s">
        <v>268</v>
      </c>
      <c r="C179" s="87" t="s">
        <v>320</v>
      </c>
      <c r="D179" s="53" t="s">
        <v>27</v>
      </c>
      <c r="E179" s="50" t="s">
        <v>28</v>
      </c>
      <c r="F179" s="64">
        <v>0</v>
      </c>
      <c r="G179" s="64">
        <v>0</v>
      </c>
      <c r="H179" s="52"/>
    </row>
    <row r="180" spans="1:8" s="12" customFormat="1" ht="30" x14ac:dyDescent="0.25">
      <c r="A180" s="21" t="s">
        <v>321</v>
      </c>
      <c r="B180" s="21" t="s">
        <v>268</v>
      </c>
      <c r="C180" s="47" t="s">
        <v>322</v>
      </c>
      <c r="D180" s="35" t="s">
        <v>11</v>
      </c>
      <c r="E180" s="24" t="s">
        <v>12</v>
      </c>
      <c r="F180" s="56">
        <v>49200</v>
      </c>
      <c r="G180" s="56">
        <v>29838.26</v>
      </c>
      <c r="H180" s="26"/>
    </row>
    <row r="181" spans="1:8" s="12" customFormat="1" x14ac:dyDescent="0.25">
      <c r="A181" s="21" t="s">
        <v>323</v>
      </c>
      <c r="B181" s="21" t="s">
        <v>268</v>
      </c>
      <c r="C181" s="94" t="s">
        <v>324</v>
      </c>
      <c r="D181" s="35" t="s">
        <v>11</v>
      </c>
      <c r="E181" s="24" t="s">
        <v>12</v>
      </c>
      <c r="F181" s="56">
        <v>17632</v>
      </c>
      <c r="G181" s="56">
        <v>9731.9500000000007</v>
      </c>
      <c r="H181" s="26"/>
    </row>
    <row r="182" spans="1:8" s="12" customFormat="1" x14ac:dyDescent="0.25">
      <c r="A182" s="17" t="s">
        <v>325</v>
      </c>
      <c r="B182" s="17" t="s">
        <v>268</v>
      </c>
      <c r="C182" s="111" t="s">
        <v>326</v>
      </c>
      <c r="D182" s="44" t="s">
        <v>11</v>
      </c>
      <c r="E182" s="18" t="s">
        <v>12</v>
      </c>
      <c r="F182" s="61">
        <v>11500</v>
      </c>
      <c r="G182" s="61">
        <v>11500</v>
      </c>
      <c r="H182" s="26"/>
    </row>
    <row r="183" spans="1:8" s="12" customFormat="1" ht="30" x14ac:dyDescent="0.25">
      <c r="A183" s="21" t="s">
        <v>327</v>
      </c>
      <c r="B183" s="21" t="s">
        <v>268</v>
      </c>
      <c r="C183" s="47" t="s">
        <v>328</v>
      </c>
      <c r="D183" s="35" t="s">
        <v>11</v>
      </c>
      <c r="E183" s="24" t="s">
        <v>12</v>
      </c>
      <c r="F183" s="56">
        <v>47010.42</v>
      </c>
      <c r="G183" s="56">
        <v>9688.8799999999992</v>
      </c>
      <c r="H183" s="26"/>
    </row>
    <row r="184" spans="1:8" s="12" customFormat="1" x14ac:dyDescent="0.25">
      <c r="A184" s="49" t="s">
        <v>329</v>
      </c>
      <c r="B184" s="49" t="s">
        <v>268</v>
      </c>
      <c r="C184" s="54" t="s">
        <v>330</v>
      </c>
      <c r="D184" s="88" t="s">
        <v>27</v>
      </c>
      <c r="E184" s="50" t="s">
        <v>28</v>
      </c>
      <c r="F184" s="64">
        <v>0</v>
      </c>
      <c r="G184" s="64">
        <v>0</v>
      </c>
      <c r="H184" s="52"/>
    </row>
    <row r="185" spans="1:8" s="12" customFormat="1" x14ac:dyDescent="0.25">
      <c r="A185" s="30" t="s">
        <v>331</v>
      </c>
      <c r="B185" s="30" t="s">
        <v>268</v>
      </c>
      <c r="C185" s="34" t="s">
        <v>332</v>
      </c>
      <c r="D185" s="31" t="s">
        <v>11</v>
      </c>
      <c r="E185" s="32" t="s">
        <v>28</v>
      </c>
      <c r="F185" s="71">
        <v>0</v>
      </c>
      <c r="G185" s="71">
        <v>0</v>
      </c>
      <c r="H185" s="33"/>
    </row>
    <row r="186" spans="1:8" s="12" customFormat="1" x14ac:dyDescent="0.25">
      <c r="A186" s="21" t="s">
        <v>720</v>
      </c>
      <c r="B186" s="21" t="s">
        <v>268</v>
      </c>
      <c r="C186" s="94" t="s">
        <v>724</v>
      </c>
      <c r="D186" s="35" t="s">
        <v>11</v>
      </c>
      <c r="E186" s="24" t="s">
        <v>12</v>
      </c>
      <c r="F186" s="56">
        <v>25000</v>
      </c>
      <c r="G186" s="56">
        <v>16454.05</v>
      </c>
      <c r="H186" s="26"/>
    </row>
    <row r="187" spans="1:8" s="12" customFormat="1" x14ac:dyDescent="0.25">
      <c r="A187" s="124" t="s">
        <v>721</v>
      </c>
      <c r="B187" s="124" t="s">
        <v>268</v>
      </c>
      <c r="C187" s="125" t="s">
        <v>725</v>
      </c>
      <c r="D187" s="126" t="s">
        <v>11</v>
      </c>
      <c r="E187" s="127" t="s">
        <v>12</v>
      </c>
      <c r="F187" s="128">
        <v>10000</v>
      </c>
      <c r="G187" s="128">
        <v>10051.029999999999</v>
      </c>
      <c r="H187" s="26"/>
    </row>
    <row r="188" spans="1:8" s="12" customFormat="1" x14ac:dyDescent="0.25">
      <c r="A188" s="49" t="s">
        <v>722</v>
      </c>
      <c r="B188" s="49" t="s">
        <v>268</v>
      </c>
      <c r="C188" s="54" t="s">
        <v>788</v>
      </c>
      <c r="D188" s="88" t="s">
        <v>27</v>
      </c>
      <c r="E188" s="50" t="s">
        <v>28</v>
      </c>
      <c r="F188" s="64">
        <v>0</v>
      </c>
      <c r="G188" s="64">
        <v>0</v>
      </c>
      <c r="H188" s="52"/>
    </row>
    <row r="189" spans="1:8" s="12" customFormat="1" x14ac:dyDescent="0.25">
      <c r="A189" s="21" t="s">
        <v>723</v>
      </c>
      <c r="B189" s="21" t="s">
        <v>268</v>
      </c>
      <c r="C189" s="59" t="s">
        <v>726</v>
      </c>
      <c r="D189" s="35" t="s">
        <v>24</v>
      </c>
      <c r="E189" s="24" t="s">
        <v>28</v>
      </c>
      <c r="F189" s="56">
        <v>10000</v>
      </c>
      <c r="G189" s="56">
        <v>0</v>
      </c>
      <c r="H189" s="108"/>
    </row>
    <row r="190" spans="1:8" s="12" customFormat="1" x14ac:dyDescent="0.25">
      <c r="A190" s="21" t="s">
        <v>333</v>
      </c>
      <c r="B190" s="21" t="s">
        <v>334</v>
      </c>
      <c r="C190" s="47" t="s">
        <v>335</v>
      </c>
      <c r="D190" s="35" t="s">
        <v>336</v>
      </c>
      <c r="E190" s="24" t="s">
        <v>12</v>
      </c>
      <c r="F190" s="56">
        <v>20000</v>
      </c>
      <c r="G190" s="56">
        <v>2886.5199999999982</v>
      </c>
      <c r="H190" s="26"/>
    </row>
    <row r="191" spans="1:8" s="12" customFormat="1" x14ac:dyDescent="0.25">
      <c r="A191" s="17" t="s">
        <v>337</v>
      </c>
      <c r="B191" s="17" t="s">
        <v>334</v>
      </c>
      <c r="C191" s="48" t="s">
        <v>338</v>
      </c>
      <c r="D191" s="44" t="s">
        <v>116</v>
      </c>
      <c r="E191" s="18" t="s">
        <v>12</v>
      </c>
      <c r="F191" s="61">
        <v>1500</v>
      </c>
      <c r="G191" s="61">
        <v>1500</v>
      </c>
      <c r="H191" s="19"/>
    </row>
    <row r="192" spans="1:8" s="12" customFormat="1" x14ac:dyDescent="0.25">
      <c r="A192" s="21" t="s">
        <v>339</v>
      </c>
      <c r="B192" s="21" t="s">
        <v>334</v>
      </c>
      <c r="C192" s="22" t="s">
        <v>340</v>
      </c>
      <c r="D192" s="35" t="s">
        <v>24</v>
      </c>
      <c r="E192" s="24" t="s">
        <v>12</v>
      </c>
      <c r="F192" s="56">
        <v>1900</v>
      </c>
      <c r="G192" s="56">
        <v>640</v>
      </c>
      <c r="H192" s="26"/>
    </row>
    <row r="193" spans="1:8" s="12" customFormat="1" x14ac:dyDescent="0.25">
      <c r="A193" s="21" t="s">
        <v>341</v>
      </c>
      <c r="B193" s="21" t="s">
        <v>334</v>
      </c>
      <c r="C193" s="47" t="s">
        <v>342</v>
      </c>
      <c r="D193" s="35" t="s">
        <v>343</v>
      </c>
      <c r="E193" s="24" t="s">
        <v>12</v>
      </c>
      <c r="F193" s="56">
        <v>6000</v>
      </c>
      <c r="G193" s="56">
        <v>1154.69</v>
      </c>
      <c r="H193" s="26"/>
    </row>
    <row r="194" spans="1:8" s="12" customFormat="1" x14ac:dyDescent="0.25">
      <c r="A194" s="21" t="s">
        <v>344</v>
      </c>
      <c r="B194" s="21" t="s">
        <v>334</v>
      </c>
      <c r="C194" s="60" t="s">
        <v>345</v>
      </c>
      <c r="D194" s="35" t="s">
        <v>17</v>
      </c>
      <c r="E194" s="24" t="s">
        <v>12</v>
      </c>
      <c r="F194" s="56">
        <v>4000</v>
      </c>
      <c r="G194" s="56">
        <v>0</v>
      </c>
      <c r="H194" s="26"/>
    </row>
    <row r="195" spans="1:8" s="12" customFormat="1" x14ac:dyDescent="0.25">
      <c r="A195" s="21" t="s">
        <v>346</v>
      </c>
      <c r="B195" s="21" t="s">
        <v>334</v>
      </c>
      <c r="C195" s="93" t="s">
        <v>347</v>
      </c>
      <c r="D195" s="35" t="s">
        <v>11</v>
      </c>
      <c r="E195" s="24" t="s">
        <v>12</v>
      </c>
      <c r="F195" s="56">
        <v>5000</v>
      </c>
      <c r="G195" s="56">
        <v>0</v>
      </c>
      <c r="H195" s="26"/>
    </row>
    <row r="196" spans="1:8" s="12" customFormat="1" x14ac:dyDescent="0.25">
      <c r="A196" s="21" t="s">
        <v>348</v>
      </c>
      <c r="B196" s="21" t="s">
        <v>334</v>
      </c>
      <c r="C196" s="47" t="s">
        <v>349</v>
      </c>
      <c r="D196" s="35" t="s">
        <v>11</v>
      </c>
      <c r="E196" s="24" t="s">
        <v>12</v>
      </c>
      <c r="F196" s="56">
        <v>7500</v>
      </c>
      <c r="G196" s="56">
        <v>5831.59</v>
      </c>
      <c r="H196" s="26"/>
    </row>
    <row r="197" spans="1:8" s="12" customFormat="1" x14ac:dyDescent="0.25">
      <c r="A197" s="17" t="s">
        <v>350</v>
      </c>
      <c r="B197" s="17" t="s">
        <v>334</v>
      </c>
      <c r="C197" s="101" t="s">
        <v>351</v>
      </c>
      <c r="D197" s="44" t="s">
        <v>11</v>
      </c>
      <c r="E197" s="18" t="s">
        <v>12</v>
      </c>
      <c r="F197" s="61">
        <v>5268.65</v>
      </c>
      <c r="G197" s="61">
        <v>5268.65</v>
      </c>
      <c r="H197" s="19"/>
    </row>
    <row r="198" spans="1:8" s="12" customFormat="1" x14ac:dyDescent="0.25">
      <c r="A198" s="21" t="s">
        <v>352</v>
      </c>
      <c r="B198" s="21" t="s">
        <v>334</v>
      </c>
      <c r="C198" s="22" t="s">
        <v>353</v>
      </c>
      <c r="D198" s="35" t="s">
        <v>11</v>
      </c>
      <c r="E198" s="24" t="s">
        <v>12</v>
      </c>
      <c r="F198" s="56">
        <v>2000</v>
      </c>
      <c r="G198" s="56">
        <v>0</v>
      </c>
      <c r="H198" s="26"/>
    </row>
    <row r="199" spans="1:8" s="12" customFormat="1" x14ac:dyDescent="0.25">
      <c r="A199" s="21" t="s">
        <v>354</v>
      </c>
      <c r="B199" s="21" t="s">
        <v>334</v>
      </c>
      <c r="C199" s="22" t="s">
        <v>355</v>
      </c>
      <c r="D199" s="35" t="s">
        <v>11</v>
      </c>
      <c r="E199" s="24" t="s">
        <v>12</v>
      </c>
      <c r="F199" s="56">
        <v>6800</v>
      </c>
      <c r="G199" s="56">
        <v>6763.92</v>
      </c>
      <c r="H199" s="26"/>
    </row>
    <row r="200" spans="1:8" s="12" customFormat="1" x14ac:dyDescent="0.25">
      <c r="A200" s="17" t="s">
        <v>356</v>
      </c>
      <c r="B200" s="17" t="s">
        <v>334</v>
      </c>
      <c r="C200" s="48" t="s">
        <v>357</v>
      </c>
      <c r="D200" s="44" t="s">
        <v>11</v>
      </c>
      <c r="E200" s="18" t="s">
        <v>12</v>
      </c>
      <c r="F200" s="61">
        <v>25000</v>
      </c>
      <c r="G200" s="61">
        <v>25000</v>
      </c>
      <c r="H200" s="26"/>
    </row>
    <row r="201" spans="1:8" s="12" customFormat="1" x14ac:dyDescent="0.25">
      <c r="A201" s="21" t="s">
        <v>358</v>
      </c>
      <c r="B201" s="21" t="s">
        <v>334</v>
      </c>
      <c r="C201" s="22" t="s">
        <v>359</v>
      </c>
      <c r="D201" s="35" t="s">
        <v>45</v>
      </c>
      <c r="E201" s="24" t="s">
        <v>12</v>
      </c>
      <c r="F201" s="56">
        <v>5600</v>
      </c>
      <c r="G201" s="56">
        <v>0</v>
      </c>
      <c r="H201" s="26"/>
    </row>
    <row r="202" spans="1:8" s="12" customFormat="1" x14ac:dyDescent="0.25">
      <c r="A202" s="21" t="s">
        <v>360</v>
      </c>
      <c r="B202" s="21" t="s">
        <v>334</v>
      </c>
      <c r="C202" s="22" t="s">
        <v>361</v>
      </c>
      <c r="D202" s="35" t="s">
        <v>17</v>
      </c>
      <c r="E202" s="24" t="s">
        <v>12</v>
      </c>
      <c r="F202" s="56">
        <v>50000</v>
      </c>
      <c r="G202" s="56">
        <v>16755.29</v>
      </c>
      <c r="H202" s="26"/>
    </row>
    <row r="203" spans="1:8" s="12" customFormat="1" x14ac:dyDescent="0.25">
      <c r="A203" s="17" t="s">
        <v>362</v>
      </c>
      <c r="B203" s="17" t="s">
        <v>334</v>
      </c>
      <c r="C203" s="101" t="s">
        <v>363</v>
      </c>
      <c r="D203" s="44" t="s">
        <v>35</v>
      </c>
      <c r="E203" s="18" t="s">
        <v>12</v>
      </c>
      <c r="F203" s="61">
        <v>4541.45</v>
      </c>
      <c r="G203" s="61">
        <v>4541.45</v>
      </c>
      <c r="H203" s="26"/>
    </row>
    <row r="204" spans="1:8" s="12" customFormat="1" x14ac:dyDescent="0.25">
      <c r="A204" s="21" t="s">
        <v>364</v>
      </c>
      <c r="B204" s="21" t="s">
        <v>334</v>
      </c>
      <c r="C204" s="47" t="s">
        <v>365</v>
      </c>
      <c r="D204" s="35" t="s">
        <v>35</v>
      </c>
      <c r="E204" s="24" t="s">
        <v>12</v>
      </c>
      <c r="F204" s="56">
        <v>5000</v>
      </c>
      <c r="G204" s="56">
        <v>0</v>
      </c>
      <c r="H204" s="26"/>
    </row>
    <row r="205" spans="1:8" s="12" customFormat="1" x14ac:dyDescent="0.25">
      <c r="A205" s="21" t="s">
        <v>366</v>
      </c>
      <c r="B205" s="21" t="s">
        <v>334</v>
      </c>
      <c r="C205" s="60" t="s">
        <v>367</v>
      </c>
      <c r="D205" s="35" t="s">
        <v>45</v>
      </c>
      <c r="E205" s="24" t="s">
        <v>12</v>
      </c>
      <c r="F205" s="56">
        <v>0</v>
      </c>
      <c r="G205" s="56">
        <v>0</v>
      </c>
      <c r="H205" s="26"/>
    </row>
    <row r="206" spans="1:8" s="12" customFormat="1" x14ac:dyDescent="0.25">
      <c r="A206" s="21" t="s">
        <v>368</v>
      </c>
      <c r="B206" s="21" t="s">
        <v>334</v>
      </c>
      <c r="C206" s="59" t="s">
        <v>369</v>
      </c>
      <c r="D206" s="35" t="s">
        <v>27</v>
      </c>
      <c r="E206" s="24" t="s">
        <v>12</v>
      </c>
      <c r="F206" s="56">
        <v>10000</v>
      </c>
      <c r="G206" s="56">
        <v>0</v>
      </c>
      <c r="H206" s="26"/>
    </row>
    <row r="207" spans="1:8" s="12" customFormat="1" x14ac:dyDescent="0.25">
      <c r="A207" s="21" t="s">
        <v>370</v>
      </c>
      <c r="B207" s="21" t="s">
        <v>334</v>
      </c>
      <c r="C207" s="59" t="s">
        <v>371</v>
      </c>
      <c r="D207" s="35" t="s">
        <v>24</v>
      </c>
      <c r="E207" s="24" t="s">
        <v>12</v>
      </c>
      <c r="F207" s="56">
        <v>25000</v>
      </c>
      <c r="G207" s="56">
        <v>0</v>
      </c>
      <c r="H207" s="26"/>
    </row>
    <row r="208" spans="1:8" s="12" customFormat="1" x14ac:dyDescent="0.25">
      <c r="A208" s="21" t="s">
        <v>372</v>
      </c>
      <c r="B208" s="21" t="s">
        <v>334</v>
      </c>
      <c r="C208" s="59" t="s">
        <v>373</v>
      </c>
      <c r="D208" s="35" t="s">
        <v>11</v>
      </c>
      <c r="E208" s="24" t="s">
        <v>12</v>
      </c>
      <c r="F208" s="56">
        <v>15000</v>
      </c>
      <c r="G208" s="56">
        <v>5351.25</v>
      </c>
      <c r="H208" s="26"/>
    </row>
    <row r="209" spans="1:8" s="12" customFormat="1" x14ac:dyDescent="0.25">
      <c r="A209" s="17" t="s">
        <v>374</v>
      </c>
      <c r="B209" s="17" t="s">
        <v>334</v>
      </c>
      <c r="C209" s="29" t="s">
        <v>375</v>
      </c>
      <c r="D209" s="44" t="s">
        <v>24</v>
      </c>
      <c r="E209" s="18" t="s">
        <v>12</v>
      </c>
      <c r="F209" s="61">
        <v>10000</v>
      </c>
      <c r="G209" s="61">
        <v>10000</v>
      </c>
      <c r="H209" s="26"/>
    </row>
    <row r="210" spans="1:8" s="12" customFormat="1" x14ac:dyDescent="0.25">
      <c r="A210" s="21" t="s">
        <v>376</v>
      </c>
      <c r="B210" s="21" t="s">
        <v>334</v>
      </c>
      <c r="C210" s="59" t="s">
        <v>377</v>
      </c>
      <c r="D210" s="35" t="s">
        <v>24</v>
      </c>
      <c r="E210" s="24" t="s">
        <v>12</v>
      </c>
      <c r="F210" s="56">
        <v>10000</v>
      </c>
      <c r="G210" s="56">
        <v>0</v>
      </c>
      <c r="H210" s="26"/>
    </row>
    <row r="211" spans="1:8" s="12" customFormat="1" x14ac:dyDescent="0.25">
      <c r="A211" s="30" t="s">
        <v>378</v>
      </c>
      <c r="B211" s="30" t="s">
        <v>334</v>
      </c>
      <c r="C211" s="34" t="s">
        <v>379</v>
      </c>
      <c r="D211" s="31" t="s">
        <v>35</v>
      </c>
      <c r="E211" s="32" t="s">
        <v>12</v>
      </c>
      <c r="F211" s="71">
        <v>0</v>
      </c>
      <c r="G211" s="71">
        <v>0</v>
      </c>
      <c r="H211" s="33"/>
    </row>
    <row r="212" spans="1:8" s="16" customFormat="1" x14ac:dyDescent="0.25">
      <c r="A212" s="30" t="s">
        <v>380</v>
      </c>
      <c r="B212" s="30" t="s">
        <v>334</v>
      </c>
      <c r="C212" s="34" t="s">
        <v>381</v>
      </c>
      <c r="D212" s="31" t="s">
        <v>27</v>
      </c>
      <c r="E212" s="32" t="s">
        <v>28</v>
      </c>
      <c r="F212" s="71">
        <v>0</v>
      </c>
      <c r="G212" s="71">
        <v>0</v>
      </c>
      <c r="H212" s="33"/>
    </row>
    <row r="213" spans="1:8" s="16" customFormat="1" x14ac:dyDescent="0.25">
      <c r="A213" s="21" t="s">
        <v>382</v>
      </c>
      <c r="B213" s="21" t="s">
        <v>334</v>
      </c>
      <c r="C213" s="59" t="s">
        <v>383</v>
      </c>
      <c r="D213" s="35" t="s">
        <v>11</v>
      </c>
      <c r="E213" s="24" t="s">
        <v>12</v>
      </c>
      <c r="F213" s="56">
        <v>6250</v>
      </c>
      <c r="G213" s="56">
        <v>0</v>
      </c>
      <c r="H213" s="26"/>
    </row>
    <row r="214" spans="1:8" s="16" customFormat="1" x14ac:dyDescent="0.25">
      <c r="A214" s="49" t="s">
        <v>384</v>
      </c>
      <c r="B214" s="49" t="s">
        <v>334</v>
      </c>
      <c r="C214" s="54" t="s">
        <v>385</v>
      </c>
      <c r="D214" s="53" t="s">
        <v>27</v>
      </c>
      <c r="E214" s="50" t="s">
        <v>28</v>
      </c>
      <c r="F214" s="64">
        <v>0</v>
      </c>
      <c r="G214" s="64">
        <v>0</v>
      </c>
      <c r="H214" s="52"/>
    </row>
    <row r="215" spans="1:8" s="16" customFormat="1" x14ac:dyDescent="0.25">
      <c r="A215" s="21" t="s">
        <v>386</v>
      </c>
      <c r="B215" s="21" t="s">
        <v>334</v>
      </c>
      <c r="C215" s="59" t="s">
        <v>387</v>
      </c>
      <c r="D215" s="35" t="s">
        <v>24</v>
      </c>
      <c r="E215" s="24" t="s">
        <v>12</v>
      </c>
      <c r="F215" s="56">
        <v>50000</v>
      </c>
      <c r="G215" s="56">
        <v>0</v>
      </c>
      <c r="H215" s="26"/>
    </row>
    <row r="216" spans="1:8" s="16" customFormat="1" x14ac:dyDescent="0.25">
      <c r="A216" s="17" t="s">
        <v>388</v>
      </c>
      <c r="B216" s="17" t="s">
        <v>334</v>
      </c>
      <c r="C216" s="29" t="s">
        <v>389</v>
      </c>
      <c r="D216" s="44" t="s">
        <v>11</v>
      </c>
      <c r="E216" s="18" t="s">
        <v>12</v>
      </c>
      <c r="F216" s="61">
        <v>23150.559999999998</v>
      </c>
      <c r="G216" s="61">
        <v>23150.559999999998</v>
      </c>
      <c r="H216" s="26"/>
    </row>
    <row r="217" spans="1:8" s="16" customFormat="1" x14ac:dyDescent="0.25">
      <c r="A217" s="21" t="s">
        <v>390</v>
      </c>
      <c r="B217" s="21" t="s">
        <v>334</v>
      </c>
      <c r="C217" s="59" t="s">
        <v>391</v>
      </c>
      <c r="D217" s="35" t="s">
        <v>11</v>
      </c>
      <c r="E217" s="24" t="s">
        <v>12</v>
      </c>
      <c r="F217" s="56">
        <v>30000</v>
      </c>
      <c r="G217" s="56">
        <v>22826.06</v>
      </c>
      <c r="H217" s="26"/>
    </row>
    <row r="218" spans="1:8" s="16" customFormat="1" x14ac:dyDescent="0.25">
      <c r="A218" s="21" t="s">
        <v>392</v>
      </c>
      <c r="B218" s="21" t="s">
        <v>334</v>
      </c>
      <c r="C218" s="59" t="s">
        <v>393</v>
      </c>
      <c r="D218" s="35" t="s">
        <v>150</v>
      </c>
      <c r="E218" s="24" t="s">
        <v>12</v>
      </c>
      <c r="F218" s="25">
        <v>15000</v>
      </c>
      <c r="G218" s="25">
        <v>0</v>
      </c>
      <c r="H218" s="26"/>
    </row>
    <row r="219" spans="1:8" s="16" customFormat="1" x14ac:dyDescent="0.25">
      <c r="A219" s="30" t="s">
        <v>394</v>
      </c>
      <c r="B219" s="30" t="s">
        <v>334</v>
      </c>
      <c r="C219" s="34" t="s">
        <v>395</v>
      </c>
      <c r="D219" s="31" t="s">
        <v>35</v>
      </c>
      <c r="E219" s="32" t="s">
        <v>12</v>
      </c>
      <c r="F219" s="139">
        <v>0</v>
      </c>
      <c r="G219" s="139">
        <v>0</v>
      </c>
      <c r="H219" s="26"/>
    </row>
    <row r="220" spans="1:8" s="16" customFormat="1" x14ac:dyDescent="0.25">
      <c r="A220" s="58" t="s">
        <v>396</v>
      </c>
      <c r="B220" s="21" t="s">
        <v>334</v>
      </c>
      <c r="C220" s="59" t="s">
        <v>397</v>
      </c>
      <c r="D220" s="35" t="s">
        <v>11</v>
      </c>
      <c r="E220" s="24" t="s">
        <v>12</v>
      </c>
      <c r="F220" s="25">
        <v>16354</v>
      </c>
      <c r="G220" s="25">
        <v>14322.19</v>
      </c>
      <c r="H220" s="26"/>
    </row>
    <row r="221" spans="1:8" s="16" customFormat="1" x14ac:dyDescent="0.25">
      <c r="A221" s="17" t="s">
        <v>398</v>
      </c>
      <c r="B221" s="17" t="s">
        <v>334</v>
      </c>
      <c r="C221" s="29" t="s">
        <v>399</v>
      </c>
      <c r="D221" s="44" t="s">
        <v>24</v>
      </c>
      <c r="E221" s="18" t="s">
        <v>12</v>
      </c>
      <c r="F221" s="121">
        <v>23049.16</v>
      </c>
      <c r="G221" s="121">
        <v>23049.16</v>
      </c>
      <c r="H221" s="19"/>
    </row>
    <row r="222" spans="1:8" s="16" customFormat="1" x14ac:dyDescent="0.25">
      <c r="A222" s="21" t="s">
        <v>400</v>
      </c>
      <c r="B222" s="21" t="s">
        <v>334</v>
      </c>
      <c r="C222" s="59" t="s">
        <v>401</v>
      </c>
      <c r="D222" s="35" t="s">
        <v>11</v>
      </c>
      <c r="E222" s="24" t="s">
        <v>12</v>
      </c>
      <c r="F222" s="25">
        <v>5000</v>
      </c>
      <c r="G222" s="25">
        <v>1805.04</v>
      </c>
      <c r="H222" s="26"/>
    </row>
    <row r="223" spans="1:8" s="16" customFormat="1" ht="60" x14ac:dyDescent="0.25">
      <c r="A223" s="21" t="s">
        <v>402</v>
      </c>
      <c r="B223" s="21" t="s">
        <v>334</v>
      </c>
      <c r="C223" s="59" t="s">
        <v>403</v>
      </c>
      <c r="D223" s="35" t="s">
        <v>27</v>
      </c>
      <c r="E223" s="24" t="s">
        <v>12</v>
      </c>
      <c r="F223" s="25">
        <v>10000</v>
      </c>
      <c r="G223" s="25">
        <v>0</v>
      </c>
      <c r="H223" s="26"/>
    </row>
    <row r="224" spans="1:8" s="16" customFormat="1" x14ac:dyDescent="0.25">
      <c r="A224" s="21" t="s">
        <v>404</v>
      </c>
      <c r="B224" s="21" t="s">
        <v>334</v>
      </c>
      <c r="C224" s="59" t="s">
        <v>405</v>
      </c>
      <c r="D224" s="35" t="s">
        <v>24</v>
      </c>
      <c r="E224" s="24" t="s">
        <v>12</v>
      </c>
      <c r="F224" s="25">
        <v>30000</v>
      </c>
      <c r="G224" s="25">
        <v>0</v>
      </c>
      <c r="H224" s="26"/>
    </row>
    <row r="225" spans="1:8" s="16" customFormat="1" ht="60" x14ac:dyDescent="0.25">
      <c r="A225" s="21" t="s">
        <v>406</v>
      </c>
      <c r="B225" s="21" t="s">
        <v>334</v>
      </c>
      <c r="C225" s="59" t="s">
        <v>407</v>
      </c>
      <c r="D225" s="35" t="s">
        <v>150</v>
      </c>
      <c r="E225" s="24" t="s">
        <v>12</v>
      </c>
      <c r="F225" s="25">
        <v>10000</v>
      </c>
      <c r="G225" s="25">
        <v>0</v>
      </c>
      <c r="H225" s="97"/>
    </row>
    <row r="226" spans="1:8" s="16" customFormat="1" x14ac:dyDescent="0.25">
      <c r="A226" s="21" t="s">
        <v>408</v>
      </c>
      <c r="B226" s="21" t="s">
        <v>334</v>
      </c>
      <c r="C226" s="59" t="s">
        <v>409</v>
      </c>
      <c r="D226" s="35" t="s">
        <v>24</v>
      </c>
      <c r="E226" s="24" t="s">
        <v>12</v>
      </c>
      <c r="F226" s="144">
        <v>45000</v>
      </c>
      <c r="G226" s="144">
        <v>0</v>
      </c>
      <c r="H226" s="97"/>
    </row>
    <row r="227" spans="1:8" s="16" customFormat="1" ht="75" x14ac:dyDescent="0.25">
      <c r="A227" s="21" t="s">
        <v>410</v>
      </c>
      <c r="B227" s="21" t="s">
        <v>334</v>
      </c>
      <c r="C227" s="59" t="s">
        <v>411</v>
      </c>
      <c r="D227" s="35" t="s">
        <v>24</v>
      </c>
      <c r="E227" s="24" t="s">
        <v>12</v>
      </c>
      <c r="F227" s="143">
        <v>9500</v>
      </c>
      <c r="G227" s="143">
        <v>0</v>
      </c>
      <c r="H227" s="97"/>
    </row>
    <row r="228" spans="1:8" s="16" customFormat="1" x14ac:dyDescent="0.25">
      <c r="A228" s="17" t="s">
        <v>727</v>
      </c>
      <c r="B228" s="17" t="s">
        <v>334</v>
      </c>
      <c r="C228" s="29" t="s">
        <v>745</v>
      </c>
      <c r="D228" s="44" t="s">
        <v>11</v>
      </c>
      <c r="E228" s="18"/>
      <c r="F228" s="129">
        <v>2357.13</v>
      </c>
      <c r="G228" s="129">
        <v>2357.13</v>
      </c>
      <c r="H228" s="130"/>
    </row>
    <row r="229" spans="1:8" s="16" customFormat="1" x14ac:dyDescent="0.25">
      <c r="A229" s="21" t="s">
        <v>728</v>
      </c>
      <c r="B229" s="21" t="s">
        <v>334</v>
      </c>
      <c r="C229" s="59" t="s">
        <v>746</v>
      </c>
      <c r="D229" s="35" t="s">
        <v>24</v>
      </c>
      <c r="E229" s="24"/>
      <c r="F229" s="25">
        <v>500</v>
      </c>
      <c r="G229" s="25">
        <v>0</v>
      </c>
      <c r="H229" s="108"/>
    </row>
    <row r="230" spans="1:8" s="16" customFormat="1" x14ac:dyDescent="0.25">
      <c r="A230" s="49" t="s">
        <v>729</v>
      </c>
      <c r="B230" s="49" t="s">
        <v>334</v>
      </c>
      <c r="C230" s="54" t="s">
        <v>785</v>
      </c>
      <c r="D230" s="53" t="s">
        <v>27</v>
      </c>
      <c r="E230" s="50"/>
      <c r="F230" s="51">
        <v>0</v>
      </c>
      <c r="G230" s="51">
        <v>0</v>
      </c>
      <c r="H230" s="108"/>
    </row>
    <row r="231" spans="1:8" s="16" customFormat="1" x14ac:dyDescent="0.25">
      <c r="A231" s="49" t="s">
        <v>730</v>
      </c>
      <c r="B231" s="49" t="s">
        <v>334</v>
      </c>
      <c r="C231" s="54" t="s">
        <v>786</v>
      </c>
      <c r="D231" s="53" t="s">
        <v>27</v>
      </c>
      <c r="E231" s="50"/>
      <c r="F231" s="51">
        <v>0</v>
      </c>
      <c r="G231" s="51">
        <v>0</v>
      </c>
      <c r="H231" s="108"/>
    </row>
    <row r="232" spans="1:8" s="16" customFormat="1" x14ac:dyDescent="0.25">
      <c r="A232" s="49" t="s">
        <v>731</v>
      </c>
      <c r="B232" s="49" t="s">
        <v>334</v>
      </c>
      <c r="C232" s="54" t="s">
        <v>787</v>
      </c>
      <c r="D232" s="53" t="s">
        <v>27</v>
      </c>
      <c r="E232" s="50"/>
      <c r="F232" s="51">
        <v>0</v>
      </c>
      <c r="G232" s="51">
        <v>0</v>
      </c>
      <c r="H232" s="108"/>
    </row>
    <row r="233" spans="1:8" s="16" customFormat="1" x14ac:dyDescent="0.25">
      <c r="A233" s="21" t="s">
        <v>732</v>
      </c>
      <c r="B233" s="21" t="s">
        <v>334</v>
      </c>
      <c r="C233" s="59" t="s">
        <v>747</v>
      </c>
      <c r="D233" s="35" t="s">
        <v>11</v>
      </c>
      <c r="E233" s="24"/>
      <c r="F233" s="25">
        <v>8000</v>
      </c>
      <c r="G233" s="25">
        <v>0</v>
      </c>
      <c r="H233" s="108"/>
    </row>
    <row r="234" spans="1:8" s="16" customFormat="1" x14ac:dyDescent="0.25">
      <c r="A234" s="21" t="s">
        <v>733</v>
      </c>
      <c r="B234" s="21" t="s">
        <v>334</v>
      </c>
      <c r="C234" s="59" t="s">
        <v>748</v>
      </c>
      <c r="D234" s="35" t="s">
        <v>150</v>
      </c>
      <c r="E234" s="24"/>
      <c r="F234" s="25">
        <v>22000</v>
      </c>
      <c r="G234" s="25">
        <v>14000</v>
      </c>
      <c r="H234" s="108"/>
    </row>
    <row r="235" spans="1:8" s="16" customFormat="1" x14ac:dyDescent="0.25">
      <c r="A235" s="17" t="s">
        <v>734</v>
      </c>
      <c r="B235" s="17" t="s">
        <v>334</v>
      </c>
      <c r="C235" s="29" t="s">
        <v>749</v>
      </c>
      <c r="D235" s="44" t="s">
        <v>150</v>
      </c>
      <c r="E235" s="18"/>
      <c r="F235" s="121">
        <v>5000</v>
      </c>
      <c r="G235" s="121">
        <v>4780</v>
      </c>
      <c r="H235" s="130"/>
    </row>
    <row r="236" spans="1:8" s="16" customFormat="1" x14ac:dyDescent="0.25">
      <c r="A236" s="21" t="s">
        <v>735</v>
      </c>
      <c r="B236" s="21" t="s">
        <v>334</v>
      </c>
      <c r="C236" s="59" t="s">
        <v>750</v>
      </c>
      <c r="D236" s="35" t="s">
        <v>27</v>
      </c>
      <c r="E236" s="24"/>
      <c r="F236" s="25">
        <v>9965</v>
      </c>
      <c r="G236" s="25">
        <v>0</v>
      </c>
      <c r="H236" s="108"/>
    </row>
    <row r="237" spans="1:8" s="16" customFormat="1" x14ac:dyDescent="0.25">
      <c r="A237" s="21" t="s">
        <v>736</v>
      </c>
      <c r="B237" s="21" t="s">
        <v>334</v>
      </c>
      <c r="C237" s="59" t="s">
        <v>751</v>
      </c>
      <c r="D237" s="35" t="s">
        <v>17</v>
      </c>
      <c r="E237" s="24"/>
      <c r="F237" s="25">
        <v>2500</v>
      </c>
      <c r="G237" s="25">
        <v>0</v>
      </c>
      <c r="H237" s="108"/>
    </row>
    <row r="238" spans="1:8" s="16" customFormat="1" x14ac:dyDescent="0.25">
      <c r="A238" s="21" t="s">
        <v>737</v>
      </c>
      <c r="B238" s="21" t="s">
        <v>334</v>
      </c>
      <c r="C238" s="59" t="s">
        <v>750</v>
      </c>
      <c r="D238" s="35" t="s">
        <v>27</v>
      </c>
      <c r="E238" s="24"/>
      <c r="F238" s="25">
        <v>12200</v>
      </c>
      <c r="G238" s="25">
        <v>9963</v>
      </c>
      <c r="H238" s="108"/>
    </row>
    <row r="239" spans="1:8" s="16" customFormat="1" x14ac:dyDescent="0.25">
      <c r="A239" s="21" t="s">
        <v>738</v>
      </c>
      <c r="B239" s="21" t="s">
        <v>334</v>
      </c>
      <c r="C239" s="59" t="s">
        <v>752</v>
      </c>
      <c r="D239" s="35" t="s">
        <v>150</v>
      </c>
      <c r="E239" s="24"/>
      <c r="F239" s="25">
        <v>6080</v>
      </c>
      <c r="G239" s="25">
        <v>3050</v>
      </c>
      <c r="H239" s="108"/>
    </row>
    <row r="240" spans="1:8" s="16" customFormat="1" x14ac:dyDescent="0.25">
      <c r="A240" s="21" t="s">
        <v>739</v>
      </c>
      <c r="B240" s="21" t="s">
        <v>334</v>
      </c>
      <c r="C240" s="59" t="s">
        <v>753</v>
      </c>
      <c r="D240" s="35" t="s">
        <v>423</v>
      </c>
      <c r="E240" s="24" t="s">
        <v>12</v>
      </c>
      <c r="F240" s="25">
        <v>7500</v>
      </c>
      <c r="G240" s="25">
        <v>0</v>
      </c>
      <c r="H240" s="108"/>
    </row>
    <row r="241" spans="1:8" s="16" customFormat="1" x14ac:dyDescent="0.25">
      <c r="A241" s="21" t="s">
        <v>740</v>
      </c>
      <c r="B241" s="21" t="s">
        <v>334</v>
      </c>
      <c r="C241" s="59" t="s">
        <v>754</v>
      </c>
      <c r="D241" s="35" t="s">
        <v>150</v>
      </c>
      <c r="E241" s="24"/>
      <c r="F241" s="25">
        <v>2763</v>
      </c>
      <c r="G241" s="25">
        <v>0</v>
      </c>
      <c r="H241" s="108"/>
    </row>
    <row r="242" spans="1:8" s="16" customFormat="1" x14ac:dyDescent="0.25">
      <c r="A242" s="21" t="s">
        <v>741</v>
      </c>
      <c r="B242" s="21" t="s">
        <v>334</v>
      </c>
      <c r="C242" s="59" t="s">
        <v>755</v>
      </c>
      <c r="D242" s="35" t="s">
        <v>509</v>
      </c>
      <c r="E242" s="24"/>
      <c r="F242" s="25">
        <v>1000</v>
      </c>
      <c r="G242" s="25">
        <v>0</v>
      </c>
      <c r="H242" s="108"/>
    </row>
    <row r="243" spans="1:8" s="16" customFormat="1" x14ac:dyDescent="0.25">
      <c r="A243" s="49" t="s">
        <v>742</v>
      </c>
      <c r="B243" s="49" t="s">
        <v>334</v>
      </c>
      <c r="C243" s="54" t="s">
        <v>783</v>
      </c>
      <c r="D243" s="53" t="s">
        <v>27</v>
      </c>
      <c r="E243" s="50"/>
      <c r="F243" s="51">
        <v>0</v>
      </c>
      <c r="G243" s="51">
        <v>0</v>
      </c>
      <c r="H243" s="108"/>
    </row>
    <row r="244" spans="1:8" s="16" customFormat="1" x14ac:dyDescent="0.25">
      <c r="A244" s="49" t="s">
        <v>743</v>
      </c>
      <c r="B244" s="49" t="s">
        <v>334</v>
      </c>
      <c r="C244" s="54" t="s">
        <v>784</v>
      </c>
      <c r="D244" s="53" t="s">
        <v>27</v>
      </c>
      <c r="E244" s="50"/>
      <c r="F244" s="51">
        <v>0</v>
      </c>
      <c r="G244" s="51">
        <v>0</v>
      </c>
      <c r="H244" s="108"/>
    </row>
    <row r="245" spans="1:8" s="16" customFormat="1" ht="30" x14ac:dyDescent="0.25">
      <c r="A245" s="49" t="s">
        <v>744</v>
      </c>
      <c r="B245" s="49" t="s">
        <v>334</v>
      </c>
      <c r="C245" s="54" t="s">
        <v>782</v>
      </c>
      <c r="D245" s="53" t="s">
        <v>27</v>
      </c>
      <c r="E245" s="50"/>
      <c r="F245" s="51">
        <v>0</v>
      </c>
      <c r="G245" s="51">
        <v>0</v>
      </c>
      <c r="H245" s="108"/>
    </row>
    <row r="246" spans="1:8" s="12" customFormat="1" x14ac:dyDescent="0.25">
      <c r="A246" s="21" t="s">
        <v>412</v>
      </c>
      <c r="B246" s="21" t="s">
        <v>413</v>
      </c>
      <c r="C246" s="59" t="s">
        <v>414</v>
      </c>
      <c r="D246" s="35" t="s">
        <v>45</v>
      </c>
      <c r="E246" s="24" t="s">
        <v>12</v>
      </c>
      <c r="F246" s="56">
        <v>20000</v>
      </c>
      <c r="G246" s="56">
        <v>0</v>
      </c>
      <c r="H246" s="26"/>
    </row>
    <row r="247" spans="1:8" s="12" customFormat="1" x14ac:dyDescent="0.25">
      <c r="A247" s="49" t="s">
        <v>415</v>
      </c>
      <c r="B247" s="49" t="s">
        <v>413</v>
      </c>
      <c r="C247" s="54" t="s">
        <v>416</v>
      </c>
      <c r="D247" s="53" t="s">
        <v>27</v>
      </c>
      <c r="E247" s="50" t="s">
        <v>28</v>
      </c>
      <c r="F247" s="64">
        <v>0</v>
      </c>
      <c r="G247" s="64">
        <v>0</v>
      </c>
      <c r="H247" s="52"/>
    </row>
    <row r="248" spans="1:8" s="12" customFormat="1" x14ac:dyDescent="0.25">
      <c r="A248" s="58" t="s">
        <v>417</v>
      </c>
      <c r="B248" s="21" t="s">
        <v>413</v>
      </c>
      <c r="C248" s="59" t="s">
        <v>418</v>
      </c>
      <c r="D248" s="35" t="s">
        <v>255</v>
      </c>
      <c r="E248" s="24" t="s">
        <v>12</v>
      </c>
      <c r="F248" s="56">
        <v>15000</v>
      </c>
      <c r="G248" s="56">
        <v>0</v>
      </c>
      <c r="H248" s="58"/>
    </row>
    <row r="249" spans="1:8" s="12" customFormat="1" x14ac:dyDescent="0.25">
      <c r="A249" s="58" t="s">
        <v>419</v>
      </c>
      <c r="B249" s="21" t="s">
        <v>413</v>
      </c>
      <c r="C249" s="59" t="s">
        <v>420</v>
      </c>
      <c r="D249" s="35" t="s">
        <v>24</v>
      </c>
      <c r="E249" s="24" t="s">
        <v>12</v>
      </c>
      <c r="F249" s="56">
        <v>26429.43</v>
      </c>
      <c r="G249" s="56">
        <v>0</v>
      </c>
      <c r="H249" s="58"/>
    </row>
    <row r="250" spans="1:8" s="12" customFormat="1" x14ac:dyDescent="0.25">
      <c r="A250" s="58" t="s">
        <v>421</v>
      </c>
      <c r="B250" s="21" t="s">
        <v>413</v>
      </c>
      <c r="C250" s="47" t="s">
        <v>422</v>
      </c>
      <c r="D250" s="35" t="s">
        <v>423</v>
      </c>
      <c r="E250" s="24" t="s">
        <v>12</v>
      </c>
      <c r="F250" s="56">
        <v>42500</v>
      </c>
      <c r="G250" s="56">
        <v>0</v>
      </c>
      <c r="H250" s="58"/>
    </row>
    <row r="251" spans="1:8" s="12" customFormat="1" x14ac:dyDescent="0.25">
      <c r="A251" s="28" t="s">
        <v>424</v>
      </c>
      <c r="B251" s="17" t="s">
        <v>413</v>
      </c>
      <c r="C251" s="29" t="s">
        <v>425</v>
      </c>
      <c r="D251" s="44" t="s">
        <v>116</v>
      </c>
      <c r="E251" s="18" t="s">
        <v>12</v>
      </c>
      <c r="F251" s="61">
        <v>1500</v>
      </c>
      <c r="G251" s="61">
        <v>1500</v>
      </c>
      <c r="H251" s="28"/>
    </row>
    <row r="252" spans="1:8" s="16" customFormat="1" x14ac:dyDescent="0.25">
      <c r="A252" s="57" t="s">
        <v>426</v>
      </c>
      <c r="B252" s="49" t="s">
        <v>413</v>
      </c>
      <c r="C252" s="54" t="s">
        <v>427</v>
      </c>
      <c r="D252" s="53" t="s">
        <v>27</v>
      </c>
      <c r="E252" s="50" t="s">
        <v>28</v>
      </c>
      <c r="F252" s="64">
        <v>0</v>
      </c>
      <c r="G252" s="64">
        <v>0</v>
      </c>
      <c r="H252" s="57"/>
    </row>
    <row r="253" spans="1:8" s="12" customFormat="1" x14ac:dyDescent="0.25">
      <c r="A253" s="58" t="s">
        <v>428</v>
      </c>
      <c r="B253" s="21" t="s">
        <v>413</v>
      </c>
      <c r="C253" s="59" t="s">
        <v>429</v>
      </c>
      <c r="D253" s="35" t="s">
        <v>24</v>
      </c>
      <c r="E253" s="24" t="s">
        <v>12</v>
      </c>
      <c r="F253" s="56">
        <v>5000</v>
      </c>
      <c r="G253" s="56">
        <v>0</v>
      </c>
      <c r="H253" s="58"/>
    </row>
    <row r="254" spans="1:8" s="12" customFormat="1" x14ac:dyDescent="0.25">
      <c r="A254" s="58" t="s">
        <v>430</v>
      </c>
      <c r="B254" s="21" t="s">
        <v>413</v>
      </c>
      <c r="C254" s="59" t="s">
        <v>431</v>
      </c>
      <c r="D254" s="35" t="s">
        <v>150</v>
      </c>
      <c r="E254" s="24" t="s">
        <v>12</v>
      </c>
      <c r="F254" s="56">
        <v>10000</v>
      </c>
      <c r="G254" s="56">
        <v>0</v>
      </c>
      <c r="H254" s="58"/>
    </row>
    <row r="255" spans="1:8" s="12" customFormat="1" x14ac:dyDescent="0.25">
      <c r="A255" s="58" t="s">
        <v>432</v>
      </c>
      <c r="B255" s="21" t="s">
        <v>413</v>
      </c>
      <c r="C255" s="59" t="s">
        <v>433</v>
      </c>
      <c r="D255" s="35" t="s">
        <v>35</v>
      </c>
      <c r="E255" s="24" t="s">
        <v>12</v>
      </c>
      <c r="F255" s="56">
        <v>30000</v>
      </c>
      <c r="G255" s="56">
        <v>6014</v>
      </c>
      <c r="H255" s="26"/>
    </row>
    <row r="256" spans="1:8" s="12" customFormat="1" x14ac:dyDescent="0.25">
      <c r="A256" s="58" t="s">
        <v>434</v>
      </c>
      <c r="B256" s="21" t="s">
        <v>413</v>
      </c>
      <c r="C256" s="59" t="s">
        <v>435</v>
      </c>
      <c r="D256" s="35" t="s">
        <v>24</v>
      </c>
      <c r="E256" s="24" t="s">
        <v>12</v>
      </c>
      <c r="F256" s="56">
        <v>602</v>
      </c>
      <c r="G256" s="56">
        <v>305</v>
      </c>
      <c r="H256" s="58"/>
    </row>
    <row r="257" spans="1:8" s="12" customFormat="1" x14ac:dyDescent="0.25">
      <c r="A257" s="28" t="s">
        <v>436</v>
      </c>
      <c r="B257" s="17" t="s">
        <v>413</v>
      </c>
      <c r="C257" s="29" t="s">
        <v>437</v>
      </c>
      <c r="D257" s="101" t="s">
        <v>24</v>
      </c>
      <c r="E257" s="18" t="s">
        <v>12</v>
      </c>
      <c r="F257" s="61">
        <v>1120</v>
      </c>
      <c r="G257" s="61">
        <v>1120</v>
      </c>
      <c r="H257" s="58"/>
    </row>
    <row r="258" spans="1:8" s="12" customFormat="1" x14ac:dyDescent="0.25">
      <c r="A258" s="58" t="s">
        <v>438</v>
      </c>
      <c r="B258" s="21" t="s">
        <v>413</v>
      </c>
      <c r="C258" s="59" t="s">
        <v>439</v>
      </c>
      <c r="D258" s="47" t="s">
        <v>11</v>
      </c>
      <c r="E258" s="24" t="s">
        <v>12</v>
      </c>
      <c r="F258" s="56">
        <v>50000</v>
      </c>
      <c r="G258" s="56">
        <v>5448.08</v>
      </c>
      <c r="H258" s="58"/>
    </row>
    <row r="259" spans="1:8" s="12" customFormat="1" ht="30" x14ac:dyDescent="0.25">
      <c r="A259" s="58" t="s">
        <v>440</v>
      </c>
      <c r="B259" s="21" t="s">
        <v>413</v>
      </c>
      <c r="C259" s="59" t="s">
        <v>441</v>
      </c>
      <c r="D259" s="47" t="s">
        <v>116</v>
      </c>
      <c r="E259" s="24" t="s">
        <v>12</v>
      </c>
      <c r="F259" s="56">
        <v>42000</v>
      </c>
      <c r="G259" s="56">
        <v>0</v>
      </c>
      <c r="H259" s="58"/>
    </row>
    <row r="260" spans="1:8" s="12" customFormat="1" x14ac:dyDescent="0.25">
      <c r="A260" s="28" t="s">
        <v>442</v>
      </c>
      <c r="B260" s="17" t="s">
        <v>413</v>
      </c>
      <c r="C260" s="29" t="s">
        <v>443</v>
      </c>
      <c r="D260" s="101" t="s">
        <v>11</v>
      </c>
      <c r="E260" s="18" t="s">
        <v>12</v>
      </c>
      <c r="F260" s="61">
        <v>105000</v>
      </c>
      <c r="G260" s="61">
        <v>105000</v>
      </c>
      <c r="H260" s="58"/>
    </row>
    <row r="261" spans="1:8" s="12" customFormat="1" x14ac:dyDescent="0.25">
      <c r="A261" s="58" t="s">
        <v>756</v>
      </c>
      <c r="B261" s="21" t="s">
        <v>413</v>
      </c>
      <c r="C261" s="59" t="s">
        <v>760</v>
      </c>
      <c r="D261" s="35" t="s">
        <v>27</v>
      </c>
      <c r="E261" s="24" t="s">
        <v>12</v>
      </c>
      <c r="F261" s="56">
        <v>300</v>
      </c>
      <c r="G261" s="56">
        <v>0</v>
      </c>
      <c r="H261" s="112"/>
    </row>
    <row r="262" spans="1:8" s="12" customFormat="1" x14ac:dyDescent="0.25">
      <c r="A262" s="58" t="s">
        <v>757</v>
      </c>
      <c r="B262" s="21" t="s">
        <v>413</v>
      </c>
      <c r="C262" s="59" t="s">
        <v>761</v>
      </c>
      <c r="D262" s="35" t="s">
        <v>150</v>
      </c>
      <c r="E262" s="24" t="s">
        <v>12</v>
      </c>
      <c r="F262" s="56">
        <v>10000</v>
      </c>
      <c r="G262" s="56">
        <v>0</v>
      </c>
      <c r="H262" s="112"/>
    </row>
    <row r="263" spans="1:8" s="12" customFormat="1" x14ac:dyDescent="0.25">
      <c r="A263" s="28" t="s">
        <v>758</v>
      </c>
      <c r="B263" s="17" t="s">
        <v>413</v>
      </c>
      <c r="C263" s="29" t="s">
        <v>762</v>
      </c>
      <c r="D263" s="44" t="s">
        <v>24</v>
      </c>
      <c r="E263" s="18" t="s">
        <v>28</v>
      </c>
      <c r="F263" s="61">
        <v>58268</v>
      </c>
      <c r="G263" s="61">
        <v>50513</v>
      </c>
      <c r="H263" s="112"/>
    </row>
    <row r="264" spans="1:8" s="12" customFormat="1" x14ac:dyDescent="0.25">
      <c r="A264" s="58" t="s">
        <v>759</v>
      </c>
      <c r="B264" s="21" t="s">
        <v>413</v>
      </c>
      <c r="C264" s="59" t="s">
        <v>763</v>
      </c>
      <c r="D264" s="35" t="s">
        <v>24</v>
      </c>
      <c r="E264" s="24" t="s">
        <v>28</v>
      </c>
      <c r="F264" s="56">
        <v>400000</v>
      </c>
      <c r="G264" s="56">
        <v>0</v>
      </c>
      <c r="H264" s="112"/>
    </row>
    <row r="265" spans="1:8" s="16" customFormat="1" x14ac:dyDescent="0.25">
      <c r="A265" s="17" t="s">
        <v>444</v>
      </c>
      <c r="B265" s="17" t="s">
        <v>445</v>
      </c>
      <c r="C265" s="29" t="s">
        <v>446</v>
      </c>
      <c r="D265" s="44" t="s">
        <v>11</v>
      </c>
      <c r="E265" s="18" t="s">
        <v>12</v>
      </c>
      <c r="F265" s="121">
        <v>1360.12</v>
      </c>
      <c r="G265" s="121">
        <v>1360.12</v>
      </c>
      <c r="H265" s="19"/>
    </row>
    <row r="266" spans="1:8" s="16" customFormat="1" x14ac:dyDescent="0.25">
      <c r="A266" s="17" t="s">
        <v>447</v>
      </c>
      <c r="B266" s="17" t="s">
        <v>445</v>
      </c>
      <c r="C266" s="101" t="s">
        <v>448</v>
      </c>
      <c r="D266" s="44" t="s">
        <v>11</v>
      </c>
      <c r="E266" s="18" t="s">
        <v>12</v>
      </c>
      <c r="F266" s="121">
        <v>3796.54</v>
      </c>
      <c r="G266" s="121">
        <v>3796.54</v>
      </c>
      <c r="H266" s="19"/>
    </row>
    <row r="267" spans="1:8" s="12" customFormat="1" x14ac:dyDescent="0.25">
      <c r="A267" s="30" t="s">
        <v>449</v>
      </c>
      <c r="B267" s="30" t="s">
        <v>445</v>
      </c>
      <c r="C267" s="34" t="s">
        <v>450</v>
      </c>
      <c r="D267" s="31" t="s">
        <v>11</v>
      </c>
      <c r="E267" s="32" t="s">
        <v>12</v>
      </c>
      <c r="F267" s="139">
        <v>0</v>
      </c>
      <c r="G267" s="139">
        <v>0</v>
      </c>
      <c r="H267" s="33"/>
    </row>
    <row r="268" spans="1:8" s="12" customFormat="1" x14ac:dyDescent="0.25">
      <c r="A268" s="17" t="s">
        <v>451</v>
      </c>
      <c r="B268" s="17" t="s">
        <v>445</v>
      </c>
      <c r="C268" s="48" t="s">
        <v>452</v>
      </c>
      <c r="D268" s="44" t="s">
        <v>11</v>
      </c>
      <c r="E268" s="18" t="s">
        <v>12</v>
      </c>
      <c r="F268" s="121">
        <v>5054.74</v>
      </c>
      <c r="G268" s="121">
        <v>5054.74</v>
      </c>
      <c r="H268" s="19"/>
    </row>
    <row r="269" spans="1:8" s="16" customFormat="1" x14ac:dyDescent="0.25">
      <c r="A269" s="17" t="s">
        <v>453</v>
      </c>
      <c r="B269" s="17" t="s">
        <v>445</v>
      </c>
      <c r="C269" s="48" t="s">
        <v>454</v>
      </c>
      <c r="D269" s="107" t="s">
        <v>24</v>
      </c>
      <c r="E269" s="18" t="s">
        <v>12</v>
      </c>
      <c r="F269" s="121">
        <v>24000</v>
      </c>
      <c r="G269" s="121">
        <v>24000</v>
      </c>
      <c r="H269" s="19"/>
    </row>
    <row r="270" spans="1:8" s="12" customFormat="1" x14ac:dyDescent="0.25">
      <c r="A270" s="17" t="s">
        <v>455</v>
      </c>
      <c r="B270" s="17" t="s">
        <v>445</v>
      </c>
      <c r="C270" s="131" t="s">
        <v>456</v>
      </c>
      <c r="D270" s="44" t="s">
        <v>35</v>
      </c>
      <c r="E270" s="18" t="s">
        <v>12</v>
      </c>
      <c r="F270" s="121">
        <v>20000</v>
      </c>
      <c r="G270" s="121">
        <v>20000</v>
      </c>
      <c r="H270" s="26"/>
    </row>
    <row r="271" spans="1:8" s="12" customFormat="1" x14ac:dyDescent="0.25">
      <c r="A271" s="21" t="s">
        <v>457</v>
      </c>
      <c r="B271" s="21" t="s">
        <v>445</v>
      </c>
      <c r="C271" s="22" t="s">
        <v>458</v>
      </c>
      <c r="D271" s="35" t="s">
        <v>35</v>
      </c>
      <c r="E271" s="24" t="s">
        <v>12</v>
      </c>
      <c r="F271" s="25">
        <v>30000</v>
      </c>
      <c r="G271" s="25">
        <v>0</v>
      </c>
      <c r="H271" s="26"/>
    </row>
    <row r="272" spans="1:8" s="12" customFormat="1" ht="30" x14ac:dyDescent="0.25">
      <c r="A272" s="21" t="s">
        <v>459</v>
      </c>
      <c r="B272" s="21" t="s">
        <v>445</v>
      </c>
      <c r="C272" s="59" t="s">
        <v>460</v>
      </c>
      <c r="D272" s="35" t="s">
        <v>35</v>
      </c>
      <c r="E272" s="24" t="s">
        <v>12</v>
      </c>
      <c r="F272" s="25">
        <v>15000</v>
      </c>
      <c r="G272" s="25">
        <v>0</v>
      </c>
      <c r="H272" s="26"/>
    </row>
    <row r="273" spans="1:8" s="12" customFormat="1" x14ac:dyDescent="0.25">
      <c r="A273" s="17" t="s">
        <v>461</v>
      </c>
      <c r="B273" s="17" t="s">
        <v>445</v>
      </c>
      <c r="C273" s="101" t="s">
        <v>462</v>
      </c>
      <c r="D273" s="44" t="s">
        <v>187</v>
      </c>
      <c r="E273" s="18" t="s">
        <v>12</v>
      </c>
      <c r="F273" s="121">
        <v>50000</v>
      </c>
      <c r="G273" s="121">
        <v>50000</v>
      </c>
      <c r="H273" s="26"/>
    </row>
    <row r="274" spans="1:8" s="12" customFormat="1" x14ac:dyDescent="0.25">
      <c r="A274" s="21" t="s">
        <v>463</v>
      </c>
      <c r="B274" s="21" t="s">
        <v>445</v>
      </c>
      <c r="C274" s="59" t="s">
        <v>395</v>
      </c>
      <c r="D274" s="35" t="s">
        <v>35</v>
      </c>
      <c r="E274" s="24" t="s">
        <v>12</v>
      </c>
      <c r="F274" s="25">
        <v>98000</v>
      </c>
      <c r="G274" s="25">
        <v>0</v>
      </c>
      <c r="H274" s="26"/>
    </row>
    <row r="275" spans="1:8" s="12" customFormat="1" x14ac:dyDescent="0.25">
      <c r="A275" s="21" t="s">
        <v>464</v>
      </c>
      <c r="B275" s="21" t="s">
        <v>445</v>
      </c>
      <c r="C275" s="35" t="s">
        <v>465</v>
      </c>
      <c r="D275" s="35" t="s">
        <v>17</v>
      </c>
      <c r="E275" s="24" t="s">
        <v>12</v>
      </c>
      <c r="F275" s="25">
        <v>167506.6</v>
      </c>
      <c r="G275" s="25">
        <v>92633.3</v>
      </c>
      <c r="H275" s="26"/>
    </row>
    <row r="276" spans="1:8" s="12" customFormat="1" x14ac:dyDescent="0.25">
      <c r="A276" s="17" t="s">
        <v>466</v>
      </c>
      <c r="B276" s="17" t="s">
        <v>445</v>
      </c>
      <c r="C276" s="48" t="s">
        <v>425</v>
      </c>
      <c r="D276" s="44" t="s">
        <v>116</v>
      </c>
      <c r="E276" s="18" t="s">
        <v>12</v>
      </c>
      <c r="F276" s="121">
        <v>1500</v>
      </c>
      <c r="G276" s="121">
        <v>1500</v>
      </c>
      <c r="H276" s="19"/>
    </row>
    <row r="277" spans="1:8" s="12" customFormat="1" ht="30" x14ac:dyDescent="0.25">
      <c r="A277" s="17" t="s">
        <v>467</v>
      </c>
      <c r="B277" s="17" t="s">
        <v>445</v>
      </c>
      <c r="C277" s="29" t="s">
        <v>468</v>
      </c>
      <c r="D277" s="44" t="s">
        <v>27</v>
      </c>
      <c r="E277" s="18" t="s">
        <v>12</v>
      </c>
      <c r="F277" s="121">
        <v>25000</v>
      </c>
      <c r="G277" s="121">
        <v>25000</v>
      </c>
      <c r="H277" s="26"/>
    </row>
    <row r="278" spans="1:8" s="12" customFormat="1" x14ac:dyDescent="0.25">
      <c r="A278" s="21" t="s">
        <v>469</v>
      </c>
      <c r="B278" s="21" t="s">
        <v>445</v>
      </c>
      <c r="C278" s="22" t="s">
        <v>470</v>
      </c>
      <c r="D278" s="35" t="s">
        <v>187</v>
      </c>
      <c r="E278" s="24" t="s">
        <v>12</v>
      </c>
      <c r="F278" s="25">
        <v>50000</v>
      </c>
      <c r="G278" s="25">
        <v>0</v>
      </c>
      <c r="H278" s="26"/>
    </row>
    <row r="279" spans="1:8" s="16" customFormat="1" x14ac:dyDescent="0.25">
      <c r="A279" s="17" t="s">
        <v>471</v>
      </c>
      <c r="B279" s="17" t="s">
        <v>445</v>
      </c>
      <c r="C279" s="132" t="s">
        <v>472</v>
      </c>
      <c r="D279" s="44" t="s">
        <v>187</v>
      </c>
      <c r="E279" s="18" t="s">
        <v>12</v>
      </c>
      <c r="F279" s="121">
        <v>50000</v>
      </c>
      <c r="G279" s="121">
        <v>50000</v>
      </c>
      <c r="H279" s="26"/>
    </row>
    <row r="280" spans="1:8" s="12" customFormat="1" x14ac:dyDescent="0.25">
      <c r="A280" s="49" t="s">
        <v>473</v>
      </c>
      <c r="B280" s="49" t="s">
        <v>445</v>
      </c>
      <c r="C280" s="54" t="s">
        <v>474</v>
      </c>
      <c r="D280" s="53" t="s">
        <v>27</v>
      </c>
      <c r="E280" s="50" t="s">
        <v>28</v>
      </c>
      <c r="F280" s="51">
        <v>0</v>
      </c>
      <c r="G280" s="51">
        <v>0</v>
      </c>
      <c r="H280" s="52"/>
    </row>
    <row r="281" spans="1:8" s="12" customFormat="1" x14ac:dyDescent="0.25">
      <c r="A281" s="17" t="s">
        <v>475</v>
      </c>
      <c r="B281" s="17" t="s">
        <v>445</v>
      </c>
      <c r="C281" s="133" t="s">
        <v>476</v>
      </c>
      <c r="D281" s="44" t="s">
        <v>116</v>
      </c>
      <c r="E281" s="18" t="s">
        <v>12</v>
      </c>
      <c r="F281" s="121">
        <v>25000</v>
      </c>
      <c r="G281" s="121">
        <v>25000</v>
      </c>
      <c r="H281" s="26"/>
    </row>
    <row r="282" spans="1:8" s="12" customFormat="1" x14ac:dyDescent="0.25">
      <c r="A282" s="17" t="s">
        <v>477</v>
      </c>
      <c r="B282" s="17" t="s">
        <v>445</v>
      </c>
      <c r="C282" s="101" t="s">
        <v>478</v>
      </c>
      <c r="D282" s="44" t="s">
        <v>35</v>
      </c>
      <c r="E282" s="18" t="s">
        <v>12</v>
      </c>
      <c r="F282" s="121">
        <v>10000</v>
      </c>
      <c r="G282" s="121">
        <v>10000</v>
      </c>
      <c r="H282" s="19"/>
    </row>
    <row r="283" spans="1:8" s="12" customFormat="1" x14ac:dyDescent="0.25">
      <c r="A283" s="17" t="s">
        <v>479</v>
      </c>
      <c r="B283" s="17" t="s">
        <v>445</v>
      </c>
      <c r="C283" s="101" t="s">
        <v>480</v>
      </c>
      <c r="D283" s="44" t="s">
        <v>35</v>
      </c>
      <c r="E283" s="18" t="s">
        <v>12</v>
      </c>
      <c r="F283" s="121">
        <v>15000</v>
      </c>
      <c r="G283" s="121">
        <v>15000</v>
      </c>
      <c r="H283" s="19"/>
    </row>
    <row r="284" spans="1:8" s="12" customFormat="1" x14ac:dyDescent="0.25">
      <c r="A284" s="49" t="s">
        <v>481</v>
      </c>
      <c r="B284" s="49" t="s">
        <v>445</v>
      </c>
      <c r="C284" s="54" t="s">
        <v>482</v>
      </c>
      <c r="D284" s="53" t="s">
        <v>27</v>
      </c>
      <c r="E284" s="50" t="s">
        <v>28</v>
      </c>
      <c r="F284" s="148">
        <v>0</v>
      </c>
      <c r="G284" s="148">
        <v>0</v>
      </c>
      <c r="H284" s="52"/>
    </row>
    <row r="285" spans="1:8" s="16" customFormat="1" ht="30" x14ac:dyDescent="0.25">
      <c r="A285" s="49" t="s">
        <v>483</v>
      </c>
      <c r="B285" s="49" t="s">
        <v>445</v>
      </c>
      <c r="C285" s="54" t="s">
        <v>484</v>
      </c>
      <c r="D285" s="53" t="s">
        <v>27</v>
      </c>
      <c r="E285" s="50" t="s">
        <v>28</v>
      </c>
      <c r="F285" s="51">
        <v>0</v>
      </c>
      <c r="G285" s="51">
        <v>0</v>
      </c>
      <c r="H285" s="52"/>
    </row>
    <row r="286" spans="1:8" s="16" customFormat="1" ht="30" x14ac:dyDescent="0.25">
      <c r="A286" s="30" t="s">
        <v>485</v>
      </c>
      <c r="B286" s="30" t="s">
        <v>445</v>
      </c>
      <c r="C286" s="34" t="s">
        <v>441</v>
      </c>
      <c r="D286" s="102" t="s">
        <v>116</v>
      </c>
      <c r="E286" s="32" t="s">
        <v>12</v>
      </c>
      <c r="F286" s="149">
        <v>0</v>
      </c>
      <c r="G286" s="149">
        <v>0</v>
      </c>
      <c r="H286" s="33"/>
    </row>
    <row r="287" spans="1:8" s="16" customFormat="1" x14ac:dyDescent="0.25">
      <c r="A287" s="49" t="s">
        <v>486</v>
      </c>
      <c r="B287" s="49" t="s">
        <v>445</v>
      </c>
      <c r="C287" s="54" t="s">
        <v>487</v>
      </c>
      <c r="D287" s="103" t="s">
        <v>27</v>
      </c>
      <c r="E287" s="50" t="s">
        <v>28</v>
      </c>
      <c r="F287" s="51">
        <v>0</v>
      </c>
      <c r="G287" s="51">
        <v>0</v>
      </c>
      <c r="H287" s="52"/>
    </row>
    <row r="288" spans="1:8" s="16" customFormat="1" ht="60" x14ac:dyDescent="0.25">
      <c r="A288" s="21" t="s">
        <v>488</v>
      </c>
      <c r="B288" s="21" t="s">
        <v>445</v>
      </c>
      <c r="C288" s="59" t="s">
        <v>489</v>
      </c>
      <c r="D288" s="104" t="s">
        <v>35</v>
      </c>
      <c r="E288" s="24" t="s">
        <v>12</v>
      </c>
      <c r="F288" s="143">
        <v>100000</v>
      </c>
      <c r="G288" s="143">
        <v>0</v>
      </c>
      <c r="H288" s="26"/>
    </row>
    <row r="289" spans="1:8" s="16" customFormat="1" x14ac:dyDescent="0.25">
      <c r="A289" s="30" t="s">
        <v>764</v>
      </c>
      <c r="B289" s="30" t="s">
        <v>445</v>
      </c>
      <c r="C289" s="34" t="s">
        <v>773</v>
      </c>
      <c r="D289" s="31" t="s">
        <v>35</v>
      </c>
      <c r="E289" s="32" t="s">
        <v>12</v>
      </c>
      <c r="F289" s="134">
        <v>0</v>
      </c>
      <c r="G289" s="134">
        <v>0</v>
      </c>
      <c r="H289" s="108"/>
    </row>
    <row r="290" spans="1:8" s="16" customFormat="1" x14ac:dyDescent="0.25">
      <c r="A290" s="21" t="s">
        <v>765</v>
      </c>
      <c r="B290" s="21" t="s">
        <v>445</v>
      </c>
      <c r="C290" s="59" t="s">
        <v>774</v>
      </c>
      <c r="D290" s="35" t="s">
        <v>24</v>
      </c>
      <c r="E290" s="24" t="s">
        <v>12</v>
      </c>
      <c r="F290" s="25">
        <v>32000</v>
      </c>
      <c r="G290" s="25">
        <v>0</v>
      </c>
      <c r="H290" s="108"/>
    </row>
    <row r="291" spans="1:8" s="16" customFormat="1" x14ac:dyDescent="0.25">
      <c r="A291" s="21" t="s">
        <v>766</v>
      </c>
      <c r="B291" s="21" t="s">
        <v>445</v>
      </c>
      <c r="C291" s="59" t="s">
        <v>775</v>
      </c>
      <c r="D291" s="35" t="s">
        <v>35</v>
      </c>
      <c r="E291" s="24" t="s">
        <v>12</v>
      </c>
      <c r="F291" s="25">
        <v>20000</v>
      </c>
      <c r="G291" s="25">
        <v>0</v>
      </c>
      <c r="H291" s="108"/>
    </row>
    <row r="292" spans="1:8" s="16" customFormat="1" x14ac:dyDescent="0.25">
      <c r="A292" s="21" t="s">
        <v>767</v>
      </c>
      <c r="B292" s="21" t="s">
        <v>445</v>
      </c>
      <c r="C292" s="59" t="s">
        <v>776</v>
      </c>
      <c r="D292" s="35" t="s">
        <v>17</v>
      </c>
      <c r="E292" s="24" t="s">
        <v>12</v>
      </c>
      <c r="F292" s="25">
        <v>100000</v>
      </c>
      <c r="G292" s="25">
        <v>0</v>
      </c>
      <c r="H292" s="108"/>
    </row>
    <row r="293" spans="1:8" s="16" customFormat="1" ht="30" x14ac:dyDescent="0.25">
      <c r="A293" s="49" t="s">
        <v>768</v>
      </c>
      <c r="B293" s="49" t="s">
        <v>445</v>
      </c>
      <c r="C293" s="54" t="s">
        <v>781</v>
      </c>
      <c r="D293" s="53" t="s">
        <v>27</v>
      </c>
      <c r="E293" s="50" t="s">
        <v>28</v>
      </c>
      <c r="F293" s="51">
        <v>0</v>
      </c>
      <c r="G293" s="51">
        <v>0</v>
      </c>
      <c r="H293" s="108"/>
    </row>
    <row r="294" spans="1:8" s="16" customFormat="1" x14ac:dyDescent="0.25">
      <c r="A294" s="21" t="s">
        <v>769</v>
      </c>
      <c r="B294" s="21" t="s">
        <v>445</v>
      </c>
      <c r="C294" s="59" t="s">
        <v>777</v>
      </c>
      <c r="D294" s="35" t="s">
        <v>35</v>
      </c>
      <c r="E294" s="24" t="s">
        <v>12</v>
      </c>
      <c r="F294" s="25">
        <v>10000</v>
      </c>
      <c r="G294" s="25">
        <v>0</v>
      </c>
      <c r="H294" s="108"/>
    </row>
    <row r="295" spans="1:8" s="16" customFormat="1" ht="30" x14ac:dyDescent="0.25">
      <c r="A295" s="49" t="s">
        <v>770</v>
      </c>
      <c r="B295" s="49" t="s">
        <v>445</v>
      </c>
      <c r="C295" s="54" t="s">
        <v>780</v>
      </c>
      <c r="D295" s="53" t="s">
        <v>27</v>
      </c>
      <c r="E295" s="50" t="s">
        <v>28</v>
      </c>
      <c r="F295" s="51">
        <v>0</v>
      </c>
      <c r="G295" s="51">
        <v>0</v>
      </c>
      <c r="H295" s="108"/>
    </row>
    <row r="296" spans="1:8" s="16" customFormat="1" ht="30" x14ac:dyDescent="0.25">
      <c r="A296" s="77" t="s">
        <v>771</v>
      </c>
      <c r="B296" s="77" t="s">
        <v>445</v>
      </c>
      <c r="C296" s="135" t="s">
        <v>779</v>
      </c>
      <c r="D296" s="78" t="s">
        <v>27</v>
      </c>
      <c r="E296" s="79" t="s">
        <v>28</v>
      </c>
      <c r="F296" s="136">
        <v>43905.01</v>
      </c>
      <c r="G296" s="136">
        <v>0</v>
      </c>
      <c r="H296" s="108"/>
    </row>
    <row r="297" spans="1:8" s="16" customFormat="1" x14ac:dyDescent="0.25">
      <c r="A297" s="21" t="s">
        <v>772</v>
      </c>
      <c r="B297" s="21" t="s">
        <v>445</v>
      </c>
      <c r="C297" s="59" t="s">
        <v>778</v>
      </c>
      <c r="D297" s="35" t="s">
        <v>35</v>
      </c>
      <c r="E297" s="24" t="s">
        <v>12</v>
      </c>
      <c r="F297" s="25">
        <v>10000</v>
      </c>
      <c r="G297" s="25">
        <v>0</v>
      </c>
      <c r="H297" s="108"/>
    </row>
    <row r="298" spans="1:8" s="12" customFormat="1" x14ac:dyDescent="0.25">
      <c r="A298" s="21" t="s">
        <v>490</v>
      </c>
      <c r="B298" s="21" t="s">
        <v>491</v>
      </c>
      <c r="C298" s="93" t="s">
        <v>492</v>
      </c>
      <c r="D298" s="35" t="s">
        <v>17</v>
      </c>
      <c r="E298" s="24" t="s">
        <v>12</v>
      </c>
      <c r="F298" s="56">
        <v>84930.6</v>
      </c>
      <c r="G298" s="56">
        <v>22145.13</v>
      </c>
      <c r="H298" s="26"/>
    </row>
    <row r="299" spans="1:8" s="12" customFormat="1" ht="30" x14ac:dyDescent="0.25">
      <c r="A299" s="21" t="s">
        <v>493</v>
      </c>
      <c r="B299" s="21" t="s">
        <v>491</v>
      </c>
      <c r="C299" s="47" t="s">
        <v>494</v>
      </c>
      <c r="D299" s="35" t="s">
        <v>24</v>
      </c>
      <c r="E299" s="24" t="s">
        <v>12</v>
      </c>
      <c r="F299" s="56">
        <v>2408.17</v>
      </c>
      <c r="G299" s="56">
        <v>0</v>
      </c>
      <c r="H299" s="26"/>
    </row>
    <row r="300" spans="1:8" s="12" customFormat="1" x14ac:dyDescent="0.25">
      <c r="A300" s="21" t="s">
        <v>495</v>
      </c>
      <c r="B300" s="21" t="s">
        <v>491</v>
      </c>
      <c r="C300" s="22" t="s">
        <v>496</v>
      </c>
      <c r="D300" s="35" t="s">
        <v>11</v>
      </c>
      <c r="E300" s="24" t="s">
        <v>12</v>
      </c>
      <c r="F300" s="56">
        <v>4563.0199999999995</v>
      </c>
      <c r="G300" s="56">
        <v>4563.0199999999995</v>
      </c>
      <c r="H300" s="26"/>
    </row>
    <row r="301" spans="1:8" s="12" customFormat="1" x14ac:dyDescent="0.25">
      <c r="A301" s="21" t="s">
        <v>497</v>
      </c>
      <c r="B301" s="21" t="s">
        <v>491</v>
      </c>
      <c r="C301" s="22" t="s">
        <v>498</v>
      </c>
      <c r="D301" s="35" t="s">
        <v>17</v>
      </c>
      <c r="E301" s="24" t="s">
        <v>12</v>
      </c>
      <c r="F301" s="56">
        <v>25000</v>
      </c>
      <c r="G301" s="56">
        <v>0</v>
      </c>
      <c r="H301" s="26"/>
    </row>
    <row r="302" spans="1:8" s="12" customFormat="1" x14ac:dyDescent="0.25">
      <c r="A302" s="21" t="s">
        <v>499</v>
      </c>
      <c r="B302" s="21" t="s">
        <v>491</v>
      </c>
      <c r="C302" s="59" t="s">
        <v>500</v>
      </c>
      <c r="D302" s="35" t="s">
        <v>17</v>
      </c>
      <c r="E302" s="24" t="s">
        <v>12</v>
      </c>
      <c r="F302" s="56">
        <v>18750</v>
      </c>
      <c r="G302" s="56">
        <v>0</v>
      </c>
      <c r="H302" s="26"/>
    </row>
    <row r="303" spans="1:8" s="12" customFormat="1" ht="30" x14ac:dyDescent="0.25">
      <c r="A303" s="21" t="s">
        <v>501</v>
      </c>
      <c r="B303" s="21" t="s">
        <v>491</v>
      </c>
      <c r="C303" s="93" t="s">
        <v>502</v>
      </c>
      <c r="D303" s="35" t="s">
        <v>24</v>
      </c>
      <c r="E303" s="24" t="s">
        <v>12</v>
      </c>
      <c r="F303" s="56">
        <v>10800</v>
      </c>
      <c r="G303" s="56">
        <v>0</v>
      </c>
      <c r="H303" s="26"/>
    </row>
    <row r="304" spans="1:8" s="12" customFormat="1" ht="30" x14ac:dyDescent="0.25">
      <c r="A304" s="49" t="s">
        <v>503</v>
      </c>
      <c r="B304" s="49" t="s">
        <v>491</v>
      </c>
      <c r="C304" s="54" t="s">
        <v>504</v>
      </c>
      <c r="D304" s="53" t="s">
        <v>27</v>
      </c>
      <c r="E304" s="50" t="s">
        <v>28</v>
      </c>
      <c r="F304" s="64">
        <v>0</v>
      </c>
      <c r="G304" s="64">
        <v>0</v>
      </c>
      <c r="H304" s="52"/>
    </row>
    <row r="305" spans="1:8" s="12" customFormat="1" ht="30" x14ac:dyDescent="0.25">
      <c r="A305" s="49" t="s">
        <v>505</v>
      </c>
      <c r="B305" s="49" t="s">
        <v>491</v>
      </c>
      <c r="C305" s="87" t="s">
        <v>506</v>
      </c>
      <c r="D305" s="53" t="s">
        <v>27</v>
      </c>
      <c r="E305" s="50" t="s">
        <v>28</v>
      </c>
      <c r="F305" s="64">
        <v>0</v>
      </c>
      <c r="G305" s="64">
        <v>0</v>
      </c>
      <c r="H305" s="52"/>
    </row>
    <row r="306" spans="1:8" s="12" customFormat="1" x14ac:dyDescent="0.25">
      <c r="A306" s="17" t="s">
        <v>507</v>
      </c>
      <c r="B306" s="17" t="s">
        <v>491</v>
      </c>
      <c r="C306" s="106" t="s">
        <v>508</v>
      </c>
      <c r="D306" s="44" t="s">
        <v>509</v>
      </c>
      <c r="E306" s="18" t="s">
        <v>12</v>
      </c>
      <c r="F306" s="61">
        <v>7500</v>
      </c>
      <c r="G306" s="61">
        <v>7500</v>
      </c>
      <c r="H306" s="19"/>
    </row>
    <row r="307" spans="1:8" x14ac:dyDescent="0.25">
      <c r="A307" s="21" t="s">
        <v>510</v>
      </c>
      <c r="B307" s="21" t="s">
        <v>491</v>
      </c>
      <c r="C307" s="35" t="s">
        <v>511</v>
      </c>
      <c r="D307" s="35" t="s">
        <v>11</v>
      </c>
      <c r="E307" s="24" t="s">
        <v>12</v>
      </c>
      <c r="F307" s="56">
        <v>5000</v>
      </c>
      <c r="G307" s="56">
        <v>0</v>
      </c>
      <c r="H307" s="26"/>
    </row>
    <row r="308" spans="1:8" x14ac:dyDescent="0.25">
      <c r="A308" s="49" t="s">
        <v>512</v>
      </c>
      <c r="B308" s="49" t="s">
        <v>491</v>
      </c>
      <c r="C308" s="54" t="s">
        <v>513</v>
      </c>
      <c r="D308" s="53" t="s">
        <v>27</v>
      </c>
      <c r="E308" s="50" t="s">
        <v>28</v>
      </c>
      <c r="F308" s="105">
        <v>0</v>
      </c>
      <c r="G308" s="105">
        <v>0</v>
      </c>
      <c r="H308" s="52"/>
    </row>
    <row r="309" spans="1:8" x14ac:dyDescent="0.25">
      <c r="A309" s="21" t="s">
        <v>514</v>
      </c>
      <c r="B309" s="21" t="s">
        <v>491</v>
      </c>
      <c r="C309" s="59" t="s">
        <v>515</v>
      </c>
      <c r="D309" s="35" t="s">
        <v>24</v>
      </c>
      <c r="E309" s="24" t="s">
        <v>12</v>
      </c>
      <c r="F309" s="98">
        <v>50000</v>
      </c>
      <c r="G309" s="98">
        <v>0</v>
      </c>
      <c r="H309" s="26"/>
    </row>
    <row r="310" spans="1:8" x14ac:dyDescent="0.25">
      <c r="A310" s="17" t="s">
        <v>516</v>
      </c>
      <c r="B310" s="17" t="s">
        <v>491</v>
      </c>
      <c r="C310" s="29" t="s">
        <v>517</v>
      </c>
      <c r="D310" s="44" t="s">
        <v>509</v>
      </c>
      <c r="E310" s="18" t="s">
        <v>12</v>
      </c>
      <c r="F310" s="138">
        <v>1359.95</v>
      </c>
      <c r="G310" s="138">
        <v>1359.95</v>
      </c>
      <c r="H310" s="97"/>
    </row>
    <row r="311" spans="1:8" ht="30" x14ac:dyDescent="0.25">
      <c r="A311" s="49" t="s">
        <v>792</v>
      </c>
      <c r="B311" s="49" t="s">
        <v>491</v>
      </c>
      <c r="C311" s="54" t="s">
        <v>807</v>
      </c>
      <c r="D311" s="53" t="s">
        <v>27</v>
      </c>
      <c r="E311" s="50" t="s">
        <v>28</v>
      </c>
      <c r="F311" s="137">
        <v>0</v>
      </c>
      <c r="G311" s="137">
        <v>0</v>
      </c>
      <c r="H311" s="108"/>
    </row>
    <row r="312" spans="1:8" x14ac:dyDescent="0.25">
      <c r="A312" s="21" t="s">
        <v>793</v>
      </c>
      <c r="B312" s="21" t="s">
        <v>491</v>
      </c>
      <c r="C312" s="59" t="s">
        <v>805</v>
      </c>
      <c r="D312" s="35" t="s">
        <v>54</v>
      </c>
      <c r="E312" s="24" t="s">
        <v>28</v>
      </c>
      <c r="F312" s="56">
        <v>97412</v>
      </c>
      <c r="G312" s="56">
        <v>0</v>
      </c>
      <c r="H312" s="108"/>
    </row>
    <row r="313" spans="1:8" x14ac:dyDescent="0.25">
      <c r="A313" s="21" t="s">
        <v>794</v>
      </c>
      <c r="B313" s="21" t="s">
        <v>491</v>
      </c>
      <c r="C313" s="59" t="s">
        <v>806</v>
      </c>
      <c r="D313" s="35" t="s">
        <v>24</v>
      </c>
      <c r="E313" s="24" t="s">
        <v>12</v>
      </c>
      <c r="F313" s="56">
        <v>29000</v>
      </c>
      <c r="G313" s="56">
        <v>0</v>
      </c>
      <c r="H313" s="108"/>
    </row>
    <row r="314" spans="1:8" ht="30" x14ac:dyDescent="0.25">
      <c r="A314" s="49" t="s">
        <v>795</v>
      </c>
      <c r="B314" s="49" t="s">
        <v>491</v>
      </c>
      <c r="C314" s="54" t="s">
        <v>808</v>
      </c>
      <c r="D314" s="53" t="s">
        <v>27</v>
      </c>
      <c r="E314" s="50" t="s">
        <v>28</v>
      </c>
      <c r="F314" s="64">
        <v>0</v>
      </c>
      <c r="G314" s="64">
        <v>0</v>
      </c>
      <c r="H314" s="108"/>
    </row>
    <row r="315" spans="1:8" ht="30" x14ac:dyDescent="0.25">
      <c r="A315" s="17" t="s">
        <v>796</v>
      </c>
      <c r="B315" s="17" t="s">
        <v>491</v>
      </c>
      <c r="C315" s="29" t="s">
        <v>809</v>
      </c>
      <c r="D315" s="44" t="s">
        <v>509</v>
      </c>
      <c r="E315" s="18" t="s">
        <v>12</v>
      </c>
      <c r="F315" s="61">
        <v>1600</v>
      </c>
      <c r="G315" s="61">
        <v>1600</v>
      </c>
      <c r="H315" s="108"/>
    </row>
    <row r="316" spans="1:8" x14ac:dyDescent="0.25">
      <c r="A316" s="49" t="s">
        <v>797</v>
      </c>
      <c r="B316" s="49" t="s">
        <v>491</v>
      </c>
      <c r="C316" s="54" t="s">
        <v>810</v>
      </c>
      <c r="D316" s="53" t="s">
        <v>27</v>
      </c>
      <c r="E316" s="50" t="s">
        <v>28</v>
      </c>
      <c r="F316" s="64">
        <v>0</v>
      </c>
      <c r="G316" s="64">
        <v>0</v>
      </c>
      <c r="H316" s="108"/>
    </row>
    <row r="317" spans="1:8" ht="30" x14ac:dyDescent="0.25">
      <c r="A317" s="21" t="s">
        <v>798</v>
      </c>
      <c r="B317" s="21" t="s">
        <v>491</v>
      </c>
      <c r="C317" s="59" t="s">
        <v>811</v>
      </c>
      <c r="D317" s="35" t="s">
        <v>509</v>
      </c>
      <c r="E317" s="24" t="s">
        <v>12</v>
      </c>
      <c r="F317" s="56" t="s">
        <v>804</v>
      </c>
      <c r="G317" s="56">
        <v>0</v>
      </c>
      <c r="H317" s="108"/>
    </row>
    <row r="318" spans="1:8" x14ac:dyDescent="0.25">
      <c r="A318" s="21" t="s">
        <v>799</v>
      </c>
      <c r="B318" s="21" t="s">
        <v>491</v>
      </c>
      <c r="C318" s="59" t="s">
        <v>422</v>
      </c>
      <c r="D318" s="35" t="s">
        <v>509</v>
      </c>
      <c r="E318" s="24" t="s">
        <v>12</v>
      </c>
      <c r="F318" s="56">
        <v>1000</v>
      </c>
      <c r="G318" s="56">
        <v>0</v>
      </c>
      <c r="H318" s="108"/>
    </row>
    <row r="319" spans="1:8" x14ac:dyDescent="0.25">
      <c r="A319" s="21" t="s">
        <v>800</v>
      </c>
      <c r="B319" s="21" t="s">
        <v>491</v>
      </c>
      <c r="C319" s="59" t="s">
        <v>812</v>
      </c>
      <c r="D319" s="35" t="s">
        <v>336</v>
      </c>
      <c r="E319" s="24" t="s">
        <v>12</v>
      </c>
      <c r="F319" s="56">
        <v>5000</v>
      </c>
      <c r="G319" s="56">
        <v>0</v>
      </c>
      <c r="H319" s="108"/>
    </row>
    <row r="320" spans="1:8" x14ac:dyDescent="0.25">
      <c r="A320" s="21" t="s">
        <v>801</v>
      </c>
      <c r="B320" s="21" t="s">
        <v>491</v>
      </c>
      <c r="C320" s="59" t="s">
        <v>813</v>
      </c>
      <c r="D320" s="35" t="s">
        <v>509</v>
      </c>
      <c r="E320" s="24" t="s">
        <v>12</v>
      </c>
      <c r="F320" s="56">
        <v>1300</v>
      </c>
      <c r="G320" s="56">
        <v>0</v>
      </c>
      <c r="H320" s="108"/>
    </row>
    <row r="321" spans="1:8" ht="30" x14ac:dyDescent="0.25">
      <c r="A321" s="21" t="s">
        <v>802</v>
      </c>
      <c r="B321" s="21" t="s">
        <v>491</v>
      </c>
      <c r="C321" s="59" t="s">
        <v>814</v>
      </c>
      <c r="D321" s="35" t="s">
        <v>509</v>
      </c>
      <c r="E321" s="24" t="s">
        <v>12</v>
      </c>
      <c r="F321" s="56">
        <v>2500</v>
      </c>
      <c r="G321" s="56">
        <v>0</v>
      </c>
      <c r="H321" s="108"/>
    </row>
    <row r="322" spans="1:8" x14ac:dyDescent="0.25">
      <c r="A322" s="49" t="s">
        <v>803</v>
      </c>
      <c r="B322" s="49" t="s">
        <v>491</v>
      </c>
      <c r="C322" s="54" t="s">
        <v>815</v>
      </c>
      <c r="D322" s="53" t="s">
        <v>27</v>
      </c>
      <c r="E322" s="50" t="s">
        <v>28</v>
      </c>
      <c r="F322" s="64">
        <v>0</v>
      </c>
      <c r="G322" s="64">
        <v>0</v>
      </c>
      <c r="H322" s="108"/>
    </row>
    <row r="323" spans="1:8" ht="23.25" x14ac:dyDescent="0.35">
      <c r="A323" s="36"/>
      <c r="B323" s="36"/>
      <c r="C323" s="37"/>
      <c r="D323" s="37"/>
      <c r="E323" s="39"/>
      <c r="F323" s="40">
        <f>SUBTOTAL(109,Table6[Max Spend])</f>
        <v>7440035.21</v>
      </c>
      <c r="G323" s="40">
        <f>SUBTOTAL(109,Table6[YTD Expenses])</f>
        <v>2654431.6599999997</v>
      </c>
      <c r="H323" s="38"/>
    </row>
    <row r="325" spans="1:8" x14ac:dyDescent="0.25">
      <c r="D325" s="1" t="s">
        <v>518</v>
      </c>
      <c r="F325" s="3">
        <v>5500000</v>
      </c>
      <c r="G325" s="3"/>
    </row>
    <row r="326" spans="1:8" x14ac:dyDescent="0.25">
      <c r="D326" s="1" t="s">
        <v>519</v>
      </c>
      <c r="F326" s="66">
        <v>3323451</v>
      </c>
      <c r="G326" s="3"/>
    </row>
    <row r="327" spans="1:8" x14ac:dyDescent="0.25">
      <c r="D327" s="1" t="s">
        <v>520</v>
      </c>
      <c r="F327" s="67">
        <f>SUM(F325:F326)</f>
        <v>8823451</v>
      </c>
      <c r="G327" s="3"/>
    </row>
    <row r="328" spans="1:8" ht="15.75" thickBot="1" x14ac:dyDescent="0.3">
      <c r="D328" s="1" t="s">
        <v>521</v>
      </c>
      <c r="F328" s="68">
        <f>+F327-Table6[[#Totals],[Max Spend]]</f>
        <v>1383415.79</v>
      </c>
      <c r="G328" s="3"/>
    </row>
    <row r="329" spans="1:8" ht="15.75" thickTop="1" x14ac:dyDescent="0.25">
      <c r="F329" s="3"/>
      <c r="G329" s="3"/>
    </row>
    <row r="330" spans="1:8" x14ac:dyDescent="0.25">
      <c r="A330" s="4"/>
      <c r="B330" s="4"/>
      <c r="C330" s="13" t="s">
        <v>522</v>
      </c>
      <c r="G330" s="3"/>
    </row>
    <row r="331" spans="1:8" x14ac:dyDescent="0.25">
      <c r="A331" s="7"/>
      <c r="B331" s="7"/>
      <c r="C331" s="14" t="s">
        <v>523</v>
      </c>
      <c r="F331" s="9"/>
      <c r="G331" s="9"/>
    </row>
    <row r="332" spans="1:8" x14ac:dyDescent="0.25">
      <c r="A332" s="6"/>
      <c r="B332" s="6"/>
      <c r="C332" s="14" t="s">
        <v>524</v>
      </c>
      <c r="F332" s="9"/>
      <c r="G332" s="9"/>
    </row>
    <row r="333" spans="1:8" x14ac:dyDescent="0.25">
      <c r="A333" s="5"/>
      <c r="B333" s="5"/>
      <c r="C333" s="13" t="s">
        <v>525</v>
      </c>
      <c r="F333" s="9"/>
      <c r="G333" s="9"/>
    </row>
    <row r="334" spans="1:8" x14ac:dyDescent="0.25">
      <c r="A334" s="10"/>
      <c r="B334" s="10"/>
      <c r="C334" s="15" t="s">
        <v>526</v>
      </c>
      <c r="F334" s="9"/>
      <c r="G334" s="9"/>
    </row>
    <row r="335" spans="1:8" x14ac:dyDescent="0.25">
      <c r="A335" s="11"/>
      <c r="B335" s="11"/>
      <c r="C335" s="15" t="s">
        <v>527</v>
      </c>
      <c r="F335" s="9"/>
      <c r="G335" s="9"/>
    </row>
    <row r="336" spans="1:8" x14ac:dyDescent="0.25">
      <c r="F336" s="9"/>
      <c r="G336" s="9"/>
    </row>
    <row r="337" spans="6:7" x14ac:dyDescent="0.25">
      <c r="F337" s="9"/>
      <c r="G337" s="9"/>
    </row>
    <row r="338" spans="6:7" x14ac:dyDescent="0.25">
      <c r="F338" s="9"/>
      <c r="G338" s="9"/>
    </row>
    <row r="339" spans="6:7" x14ac:dyDescent="0.25">
      <c r="F339" s="9"/>
      <c r="G339" s="9"/>
    </row>
    <row r="340" spans="6:7" x14ac:dyDescent="0.25">
      <c r="F340" s="9"/>
      <c r="G340" s="9"/>
    </row>
    <row r="341" spans="6:7" x14ac:dyDescent="0.25">
      <c r="F341" s="9"/>
      <c r="G341" s="9"/>
    </row>
    <row r="342" spans="6:7" x14ac:dyDescent="0.25">
      <c r="F342" s="9"/>
      <c r="G342" s="9"/>
    </row>
    <row r="343" spans="6:7" x14ac:dyDescent="0.25">
      <c r="F343" s="9"/>
      <c r="G343" s="9"/>
    </row>
    <row r="344" spans="6:7" x14ac:dyDescent="0.25">
      <c r="F344" s="9"/>
      <c r="G344" s="9"/>
    </row>
    <row r="345" spans="6:7" x14ac:dyDescent="0.25">
      <c r="F345" s="9"/>
      <c r="G345" s="9"/>
    </row>
    <row r="346" spans="6:7" x14ac:dyDescent="0.25">
      <c r="F346" s="9"/>
      <c r="G346" s="9"/>
    </row>
    <row r="347" spans="6:7" x14ac:dyDescent="0.25">
      <c r="F347" s="9"/>
      <c r="G347" s="9"/>
    </row>
    <row r="348" spans="6:7" x14ac:dyDescent="0.25">
      <c r="F348" s="9"/>
      <c r="G348" s="9"/>
    </row>
    <row r="349" spans="6:7" x14ac:dyDescent="0.25">
      <c r="F349" s="9"/>
      <c r="G349" s="9"/>
    </row>
    <row r="350" spans="6:7" x14ac:dyDescent="0.25">
      <c r="G350" s="9"/>
    </row>
    <row r="351" spans="6:7" x14ac:dyDescent="0.25">
      <c r="G351" s="9"/>
    </row>
    <row r="352" spans="6:7" x14ac:dyDescent="0.25">
      <c r="G352" s="9"/>
    </row>
    <row r="353" spans="7:7" x14ac:dyDescent="0.25">
      <c r="G353" s="9"/>
    </row>
    <row r="354" spans="7:7" x14ac:dyDescent="0.25">
      <c r="G354" s="9"/>
    </row>
    <row r="355" spans="7:7" x14ac:dyDescent="0.25">
      <c r="G355" s="9"/>
    </row>
    <row r="356" spans="7:7" x14ac:dyDescent="0.25">
      <c r="G356" s="9"/>
    </row>
    <row r="357" spans="7:7" x14ac:dyDescent="0.25">
      <c r="G357" s="9"/>
    </row>
    <row r="358" spans="7:7" x14ac:dyDescent="0.25">
      <c r="G358" s="9"/>
    </row>
    <row r="359" spans="7:7" x14ac:dyDescent="0.25">
      <c r="G359" s="9"/>
    </row>
    <row r="360" spans="7:7" x14ac:dyDescent="0.25">
      <c r="G360" s="9"/>
    </row>
    <row r="361" spans="7:7" x14ac:dyDescent="0.25">
      <c r="G361" s="9"/>
    </row>
    <row r="362" spans="7:7" x14ac:dyDescent="0.25">
      <c r="G362" s="9"/>
    </row>
    <row r="363" spans="7:7" x14ac:dyDescent="0.25">
      <c r="G363" s="9"/>
    </row>
    <row r="364" spans="7:7" x14ac:dyDescent="0.25">
      <c r="G364" s="9"/>
    </row>
    <row r="365" spans="7:7" x14ac:dyDescent="0.25">
      <c r="G365" s="9"/>
    </row>
    <row r="366" spans="7:7" x14ac:dyDescent="0.25">
      <c r="G366" s="9"/>
    </row>
    <row r="367" spans="7:7" x14ac:dyDescent="0.25">
      <c r="G367" s="9"/>
    </row>
    <row r="368" spans="7:7" x14ac:dyDescent="0.25">
      <c r="G368" s="9"/>
    </row>
    <row r="369" spans="7:7" x14ac:dyDescent="0.25">
      <c r="G369" s="9"/>
    </row>
    <row r="370" spans="7:7" x14ac:dyDescent="0.25">
      <c r="G370" s="9"/>
    </row>
    <row r="371" spans="7:7" x14ac:dyDescent="0.25">
      <c r="G371" s="9"/>
    </row>
    <row r="372" spans="7:7" x14ac:dyDescent="0.25">
      <c r="G372" s="9"/>
    </row>
    <row r="373" spans="7:7" x14ac:dyDescent="0.25">
      <c r="G373" s="9"/>
    </row>
    <row r="374" spans="7:7" x14ac:dyDescent="0.25">
      <c r="G374" s="9"/>
    </row>
    <row r="375" spans="7:7" x14ac:dyDescent="0.25">
      <c r="G375" s="9"/>
    </row>
    <row r="376" spans="7:7" x14ac:dyDescent="0.25">
      <c r="G376" s="9"/>
    </row>
    <row r="377" spans="7:7" x14ac:dyDescent="0.25">
      <c r="G377" s="9"/>
    </row>
    <row r="378" spans="7:7" x14ac:dyDescent="0.25">
      <c r="G378" s="9"/>
    </row>
    <row r="379" spans="7:7" x14ac:dyDescent="0.25">
      <c r="G379" s="9"/>
    </row>
    <row r="380" spans="7:7" x14ac:dyDescent="0.25">
      <c r="G380" s="9"/>
    </row>
    <row r="381" spans="7:7" x14ac:dyDescent="0.25">
      <c r="G381" s="9"/>
    </row>
    <row r="382" spans="7:7" x14ac:dyDescent="0.25">
      <c r="G382" s="9"/>
    </row>
  </sheetData>
  <phoneticPr fontId="8" type="noConversion"/>
  <pageMargins left="0.5" right="0.5" top="0.5" bottom="0.5" header="0.5" footer="0.5"/>
  <pageSetup paperSize="5" scale="32" orientation="landscape" r:id="rId1"/>
  <headerFooter>
    <oddHeader>&amp;C&amp;"-,Bold"&amp;16COUNCIL DISTRICT SERVICE FUND FY2015</oddHeader>
    <oddFooter>Page &amp;P of &amp;N</oddFooter>
  </headerFooter>
  <rowBreaks count="2" manualBreakCount="2">
    <brk id="115" max="6" man="1"/>
    <brk id="245" max="6"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ECE5B-D0B0-4066-9A83-3107CAFFEE19}">
  <dimension ref="A1:H70"/>
  <sheetViews>
    <sheetView workbookViewId="0">
      <selection activeCell="C32" sqref="C32"/>
    </sheetView>
  </sheetViews>
  <sheetFormatPr defaultRowHeight="15" x14ac:dyDescent="0.25"/>
  <cols>
    <col min="1" max="1" width="15.42578125" bestFit="1" customWidth="1"/>
    <col min="2" max="2" width="9.5703125" bestFit="1" customWidth="1"/>
    <col min="3" max="3" width="167.7109375" bestFit="1" customWidth="1"/>
    <col min="4" max="4" width="14" bestFit="1" customWidth="1"/>
    <col min="5" max="5" width="9.85546875" bestFit="1" customWidth="1"/>
    <col min="6" max="6" width="13.140625" bestFit="1" customWidth="1"/>
    <col min="7" max="7" width="15.5703125" bestFit="1" customWidth="1"/>
    <col min="8" max="8" width="12.85546875" bestFit="1" customWidth="1"/>
  </cols>
  <sheetData>
    <row r="1" spans="1:8" x14ac:dyDescent="0.25">
      <c r="A1" s="69" t="s">
        <v>528</v>
      </c>
    </row>
    <row r="3" spans="1:8" x14ac:dyDescent="0.25">
      <c r="A3" t="s">
        <v>0</v>
      </c>
      <c r="B3" t="s">
        <v>1</v>
      </c>
      <c r="C3" t="s">
        <v>529</v>
      </c>
      <c r="D3" t="s">
        <v>3</v>
      </c>
      <c r="E3" t="s">
        <v>4</v>
      </c>
      <c r="F3" t="s">
        <v>5</v>
      </c>
      <c r="G3" t="s">
        <v>6</v>
      </c>
      <c r="H3" t="s">
        <v>530</v>
      </c>
    </row>
    <row r="4" spans="1:8" x14ac:dyDescent="0.25">
      <c r="A4" t="s">
        <v>531</v>
      </c>
      <c r="B4" t="s">
        <v>334</v>
      </c>
      <c r="C4" t="s">
        <v>159</v>
      </c>
      <c r="D4" t="s">
        <v>24</v>
      </c>
      <c r="E4" t="s">
        <v>12</v>
      </c>
      <c r="F4">
        <v>20000</v>
      </c>
      <c r="G4">
        <v>0</v>
      </c>
    </row>
    <row r="5" spans="1:8" x14ac:dyDescent="0.25">
      <c r="A5" t="s">
        <v>532</v>
      </c>
      <c r="B5" t="s">
        <v>334</v>
      </c>
      <c r="C5" t="s">
        <v>533</v>
      </c>
      <c r="D5" t="s">
        <v>509</v>
      </c>
      <c r="E5" t="s">
        <v>12</v>
      </c>
      <c r="F5">
        <v>5000</v>
      </c>
      <c r="G5">
        <v>0</v>
      </c>
    </row>
    <row r="6" spans="1:8" x14ac:dyDescent="0.25">
      <c r="A6" t="s">
        <v>534</v>
      </c>
      <c r="B6" t="s">
        <v>334</v>
      </c>
      <c r="C6" t="s">
        <v>535</v>
      </c>
      <c r="D6" t="s">
        <v>11</v>
      </c>
      <c r="E6" t="s">
        <v>12</v>
      </c>
      <c r="F6">
        <v>1600</v>
      </c>
      <c r="G6">
        <v>0</v>
      </c>
    </row>
    <row r="7" spans="1:8" x14ac:dyDescent="0.25">
      <c r="A7" t="s">
        <v>536</v>
      </c>
      <c r="B7" t="s">
        <v>334</v>
      </c>
      <c r="C7" t="s">
        <v>537</v>
      </c>
      <c r="D7" t="s">
        <v>27</v>
      </c>
      <c r="E7" t="s">
        <v>12</v>
      </c>
      <c r="F7">
        <v>10000</v>
      </c>
      <c r="G7">
        <v>0</v>
      </c>
    </row>
    <row r="8" spans="1:8" x14ac:dyDescent="0.25">
      <c r="A8" t="s">
        <v>538</v>
      </c>
      <c r="B8" t="s">
        <v>334</v>
      </c>
      <c r="C8" t="s">
        <v>539</v>
      </c>
      <c r="D8" t="s">
        <v>27</v>
      </c>
      <c r="E8" t="s">
        <v>28</v>
      </c>
      <c r="F8">
        <v>19561</v>
      </c>
      <c r="G8">
        <v>19561</v>
      </c>
    </row>
    <row r="9" spans="1:8" x14ac:dyDescent="0.25">
      <c r="A9" t="s">
        <v>540</v>
      </c>
      <c r="B9" t="s">
        <v>334</v>
      </c>
      <c r="C9" t="s">
        <v>541</v>
      </c>
      <c r="D9" t="s">
        <v>24</v>
      </c>
      <c r="E9" t="s">
        <v>28</v>
      </c>
      <c r="F9">
        <v>150000</v>
      </c>
      <c r="G9">
        <v>150000</v>
      </c>
    </row>
    <row r="10" spans="1:8" x14ac:dyDescent="0.25">
      <c r="A10" t="s">
        <v>542</v>
      </c>
      <c r="B10" t="s">
        <v>334</v>
      </c>
      <c r="C10" t="s">
        <v>543</v>
      </c>
      <c r="D10" t="s">
        <v>24</v>
      </c>
      <c r="E10" t="s">
        <v>28</v>
      </c>
      <c r="F10">
        <v>10000</v>
      </c>
      <c r="G10">
        <v>0</v>
      </c>
    </row>
    <row r="11" spans="1:8" x14ac:dyDescent="0.25">
      <c r="A11" t="s">
        <v>544</v>
      </c>
      <c r="B11" t="s">
        <v>334</v>
      </c>
      <c r="C11" t="s">
        <v>545</v>
      </c>
      <c r="D11" t="s">
        <v>150</v>
      </c>
      <c r="E11" t="s">
        <v>12</v>
      </c>
      <c r="F11">
        <v>22170</v>
      </c>
      <c r="G11">
        <v>0</v>
      </c>
    </row>
    <row r="12" spans="1:8" x14ac:dyDescent="0.25">
      <c r="A12" t="s">
        <v>546</v>
      </c>
      <c r="B12" t="s">
        <v>334</v>
      </c>
      <c r="C12" t="s">
        <v>547</v>
      </c>
      <c r="D12" t="s">
        <v>27</v>
      </c>
      <c r="E12" t="s">
        <v>28</v>
      </c>
      <c r="F12">
        <v>0</v>
      </c>
      <c r="G12">
        <v>0</v>
      </c>
    </row>
    <row r="13" spans="1:8" x14ac:dyDescent="0.25">
      <c r="A13" t="s">
        <v>548</v>
      </c>
      <c r="B13" t="s">
        <v>334</v>
      </c>
      <c r="C13" t="s">
        <v>549</v>
      </c>
      <c r="D13" t="s">
        <v>27</v>
      </c>
      <c r="E13" t="s">
        <v>28</v>
      </c>
      <c r="F13">
        <v>0</v>
      </c>
      <c r="G13">
        <v>0</v>
      </c>
    </row>
    <row r="14" spans="1:8" x14ac:dyDescent="0.25">
      <c r="A14" t="s">
        <v>550</v>
      </c>
      <c r="B14" t="s">
        <v>334</v>
      </c>
      <c r="C14" t="s">
        <v>551</v>
      </c>
      <c r="D14" t="s">
        <v>27</v>
      </c>
      <c r="E14" t="s">
        <v>28</v>
      </c>
      <c r="F14">
        <v>0</v>
      </c>
      <c r="G14">
        <v>0</v>
      </c>
    </row>
    <row r="15" spans="1:8" x14ac:dyDescent="0.25">
      <c r="A15" t="s">
        <v>552</v>
      </c>
      <c r="B15" t="s">
        <v>334</v>
      </c>
      <c r="C15" t="s">
        <v>553</v>
      </c>
      <c r="D15" t="s">
        <v>27</v>
      </c>
      <c r="E15" t="s">
        <v>28</v>
      </c>
      <c r="F15">
        <v>0</v>
      </c>
      <c r="G15">
        <v>0</v>
      </c>
    </row>
    <row r="16" spans="1:8" x14ac:dyDescent="0.25">
      <c r="A16" t="s">
        <v>554</v>
      </c>
      <c r="B16" t="s">
        <v>334</v>
      </c>
      <c r="C16" t="s">
        <v>555</v>
      </c>
      <c r="D16" t="s">
        <v>27</v>
      </c>
      <c r="E16" t="s">
        <v>28</v>
      </c>
      <c r="F16">
        <v>0</v>
      </c>
      <c r="G16">
        <v>0</v>
      </c>
    </row>
    <row r="17" spans="1:7" x14ac:dyDescent="0.25">
      <c r="A17" t="s">
        <v>556</v>
      </c>
      <c r="B17" t="s">
        <v>334</v>
      </c>
      <c r="C17" t="s">
        <v>557</v>
      </c>
      <c r="D17" t="s">
        <v>27</v>
      </c>
      <c r="E17" t="s">
        <v>28</v>
      </c>
      <c r="F17">
        <v>0</v>
      </c>
      <c r="G17">
        <v>0</v>
      </c>
    </row>
    <row r="18" spans="1:7" x14ac:dyDescent="0.25">
      <c r="A18" t="s">
        <v>558</v>
      </c>
      <c r="B18" t="s">
        <v>334</v>
      </c>
      <c r="C18" t="s">
        <v>559</v>
      </c>
      <c r="D18" t="s">
        <v>27</v>
      </c>
      <c r="E18" t="s">
        <v>28</v>
      </c>
      <c r="F18">
        <v>0</v>
      </c>
      <c r="G18">
        <v>0</v>
      </c>
    </row>
    <row r="19" spans="1:7" x14ac:dyDescent="0.25">
      <c r="A19" t="s">
        <v>560</v>
      </c>
      <c r="B19" t="s">
        <v>334</v>
      </c>
      <c r="C19" t="s">
        <v>561</v>
      </c>
      <c r="D19" t="s">
        <v>27</v>
      </c>
      <c r="E19" t="s">
        <v>28</v>
      </c>
      <c r="F19">
        <v>0</v>
      </c>
      <c r="G19">
        <v>0</v>
      </c>
    </row>
    <row r="20" spans="1:7" x14ac:dyDescent="0.25">
      <c r="A20" t="s">
        <v>562</v>
      </c>
      <c r="B20" t="s">
        <v>334</v>
      </c>
      <c r="C20" t="s">
        <v>563</v>
      </c>
      <c r="D20" t="s">
        <v>24</v>
      </c>
      <c r="E20" t="s">
        <v>12</v>
      </c>
      <c r="F20">
        <v>10000</v>
      </c>
      <c r="G20">
        <v>0</v>
      </c>
    </row>
    <row r="21" spans="1:7" x14ac:dyDescent="0.25">
      <c r="A21" t="s">
        <v>564</v>
      </c>
      <c r="B21" t="s">
        <v>334</v>
      </c>
      <c r="C21" t="s">
        <v>342</v>
      </c>
      <c r="D21" t="s">
        <v>343</v>
      </c>
      <c r="F21">
        <v>0</v>
      </c>
      <c r="G21">
        <v>0</v>
      </c>
    </row>
    <row r="22" spans="1:7" x14ac:dyDescent="0.25">
      <c r="A22" t="s">
        <v>565</v>
      </c>
      <c r="B22" t="s">
        <v>334</v>
      </c>
      <c r="C22" t="s">
        <v>391</v>
      </c>
      <c r="D22" t="s">
        <v>11</v>
      </c>
      <c r="E22" t="s">
        <v>12</v>
      </c>
      <c r="F22">
        <v>25000</v>
      </c>
      <c r="G22">
        <v>16855.86</v>
      </c>
    </row>
    <row r="23" spans="1:7" x14ac:dyDescent="0.25">
      <c r="A23" t="s">
        <v>566</v>
      </c>
      <c r="B23" t="s">
        <v>334</v>
      </c>
      <c r="C23" t="s">
        <v>567</v>
      </c>
      <c r="D23" t="s">
        <v>11</v>
      </c>
      <c r="E23" t="s">
        <v>12</v>
      </c>
      <c r="F23">
        <v>15000</v>
      </c>
      <c r="G23">
        <v>6373.8</v>
      </c>
    </row>
    <row r="24" spans="1:7" x14ac:dyDescent="0.25">
      <c r="A24" t="s">
        <v>568</v>
      </c>
      <c r="B24" t="s">
        <v>334</v>
      </c>
      <c r="C24" t="s">
        <v>569</v>
      </c>
      <c r="D24" t="s">
        <v>343</v>
      </c>
      <c r="E24" t="s">
        <v>12</v>
      </c>
      <c r="F24">
        <v>0</v>
      </c>
      <c r="G24">
        <v>0</v>
      </c>
    </row>
    <row r="25" spans="1:7" x14ac:dyDescent="0.25">
      <c r="A25" t="s">
        <v>570</v>
      </c>
      <c r="B25" t="s">
        <v>334</v>
      </c>
      <c r="C25" t="s">
        <v>571</v>
      </c>
      <c r="D25" t="s">
        <v>27</v>
      </c>
      <c r="E25" t="s">
        <v>28</v>
      </c>
      <c r="F25">
        <v>0</v>
      </c>
      <c r="G25">
        <v>0</v>
      </c>
    </row>
    <row r="26" spans="1:7" x14ac:dyDescent="0.25">
      <c r="A26" t="s">
        <v>572</v>
      </c>
      <c r="B26" t="s">
        <v>334</v>
      </c>
      <c r="C26" t="s">
        <v>145</v>
      </c>
      <c r="D26" t="s">
        <v>11</v>
      </c>
      <c r="E26" t="s">
        <v>12</v>
      </c>
      <c r="F26">
        <v>22965.040000000001</v>
      </c>
      <c r="G26">
        <v>21366.61</v>
      </c>
    </row>
    <row r="27" spans="1:7" x14ac:dyDescent="0.25">
      <c r="A27" t="s">
        <v>573</v>
      </c>
      <c r="B27" t="s">
        <v>334</v>
      </c>
      <c r="C27" t="s">
        <v>379</v>
      </c>
      <c r="D27" t="s">
        <v>35</v>
      </c>
      <c r="E27" t="s">
        <v>12</v>
      </c>
      <c r="F27">
        <v>10000</v>
      </c>
      <c r="G27">
        <v>0</v>
      </c>
    </row>
    <row r="28" spans="1:7" x14ac:dyDescent="0.25">
      <c r="A28" t="s">
        <v>574</v>
      </c>
      <c r="B28" t="s">
        <v>334</v>
      </c>
      <c r="C28" t="s">
        <v>575</v>
      </c>
      <c r="D28" t="s">
        <v>27</v>
      </c>
      <c r="E28" t="s">
        <v>28</v>
      </c>
      <c r="F28">
        <v>0</v>
      </c>
      <c r="G28">
        <v>0</v>
      </c>
    </row>
    <row r="29" spans="1:7" x14ac:dyDescent="0.25">
      <c r="A29" t="s">
        <v>576</v>
      </c>
      <c r="B29" t="s">
        <v>334</v>
      </c>
      <c r="C29" t="s">
        <v>577</v>
      </c>
      <c r="D29" t="s">
        <v>27</v>
      </c>
      <c r="E29" t="s">
        <v>28</v>
      </c>
      <c r="F29">
        <v>0</v>
      </c>
      <c r="G29">
        <v>0</v>
      </c>
    </row>
    <row r="30" spans="1:7" x14ac:dyDescent="0.25">
      <c r="A30" t="s">
        <v>578</v>
      </c>
      <c r="B30" t="s">
        <v>334</v>
      </c>
      <c r="C30" t="s">
        <v>579</v>
      </c>
      <c r="D30" t="s">
        <v>27</v>
      </c>
      <c r="E30" t="s">
        <v>28</v>
      </c>
      <c r="F30">
        <v>0</v>
      </c>
      <c r="G30">
        <v>0</v>
      </c>
    </row>
    <row r="31" spans="1:7" x14ac:dyDescent="0.25">
      <c r="A31" t="s">
        <v>580</v>
      </c>
      <c r="B31" t="s">
        <v>334</v>
      </c>
      <c r="C31" t="s">
        <v>581</v>
      </c>
      <c r="D31" t="s">
        <v>27</v>
      </c>
      <c r="E31" t="s">
        <v>28</v>
      </c>
      <c r="F31">
        <v>0</v>
      </c>
      <c r="G31">
        <v>0</v>
      </c>
    </row>
    <row r="32" spans="1:7" x14ac:dyDescent="0.25">
      <c r="A32" t="s">
        <v>582</v>
      </c>
      <c r="B32" t="s">
        <v>334</v>
      </c>
      <c r="C32" t="s">
        <v>583</v>
      </c>
      <c r="D32" t="s">
        <v>11</v>
      </c>
      <c r="E32" t="s">
        <v>12</v>
      </c>
      <c r="F32">
        <v>25000</v>
      </c>
      <c r="G32">
        <v>25000</v>
      </c>
    </row>
    <row r="33" spans="1:7" x14ac:dyDescent="0.25">
      <c r="A33" t="s">
        <v>584</v>
      </c>
      <c r="B33" t="s">
        <v>334</v>
      </c>
      <c r="C33" t="s">
        <v>585</v>
      </c>
      <c r="D33" t="s">
        <v>27</v>
      </c>
      <c r="E33" t="s">
        <v>28</v>
      </c>
      <c r="F33">
        <v>0</v>
      </c>
      <c r="G33">
        <v>0</v>
      </c>
    </row>
    <row r="34" spans="1:7" x14ac:dyDescent="0.25">
      <c r="A34" t="s">
        <v>586</v>
      </c>
      <c r="B34" t="s">
        <v>334</v>
      </c>
      <c r="C34" t="s">
        <v>587</v>
      </c>
      <c r="D34" t="s">
        <v>27</v>
      </c>
      <c r="E34" t="s">
        <v>28</v>
      </c>
      <c r="F34">
        <v>0</v>
      </c>
      <c r="G34">
        <v>0</v>
      </c>
    </row>
    <row r="35" spans="1:7" x14ac:dyDescent="0.25">
      <c r="A35" t="s">
        <v>588</v>
      </c>
      <c r="B35" t="s">
        <v>334</v>
      </c>
      <c r="C35" t="s">
        <v>589</v>
      </c>
      <c r="D35" t="s">
        <v>27</v>
      </c>
      <c r="E35" t="s">
        <v>28</v>
      </c>
      <c r="F35">
        <v>0</v>
      </c>
      <c r="G35">
        <v>0</v>
      </c>
    </row>
    <row r="36" spans="1:7" x14ac:dyDescent="0.25">
      <c r="A36" t="s">
        <v>590</v>
      </c>
      <c r="B36" t="s">
        <v>334</v>
      </c>
      <c r="C36" t="s">
        <v>591</v>
      </c>
      <c r="D36" t="s">
        <v>27</v>
      </c>
      <c r="E36" t="s">
        <v>28</v>
      </c>
      <c r="F36">
        <v>0</v>
      </c>
      <c r="G36">
        <v>0</v>
      </c>
    </row>
    <row r="37" spans="1:7" x14ac:dyDescent="0.25">
      <c r="A37" t="s">
        <v>592</v>
      </c>
      <c r="B37" t="s">
        <v>334</v>
      </c>
      <c r="C37" t="s">
        <v>593</v>
      </c>
      <c r="D37" t="s">
        <v>24</v>
      </c>
      <c r="E37" t="s">
        <v>28</v>
      </c>
      <c r="F37">
        <v>23244.16</v>
      </c>
      <c r="G37">
        <v>0</v>
      </c>
    </row>
    <row r="38" spans="1:7" x14ac:dyDescent="0.25">
      <c r="A38" t="s">
        <v>594</v>
      </c>
      <c r="B38" t="s">
        <v>334</v>
      </c>
      <c r="C38" t="s">
        <v>371</v>
      </c>
      <c r="D38" t="s">
        <v>24</v>
      </c>
      <c r="E38" t="s">
        <v>12</v>
      </c>
      <c r="F38">
        <v>1600</v>
      </c>
      <c r="G38">
        <v>0</v>
      </c>
    </row>
    <row r="39" spans="1:7" x14ac:dyDescent="0.25">
      <c r="A39" t="s">
        <v>595</v>
      </c>
      <c r="B39" t="s">
        <v>334</v>
      </c>
      <c r="C39" t="s">
        <v>367</v>
      </c>
      <c r="D39" t="s">
        <v>45</v>
      </c>
      <c r="E39" t="s">
        <v>12</v>
      </c>
      <c r="F39">
        <v>1000</v>
      </c>
      <c r="G39">
        <v>0</v>
      </c>
    </row>
    <row r="40" spans="1:7" x14ac:dyDescent="0.25">
      <c r="A40" t="s">
        <v>596</v>
      </c>
      <c r="B40" t="s">
        <v>334</v>
      </c>
      <c r="C40" t="s">
        <v>369</v>
      </c>
      <c r="D40" t="s">
        <v>27</v>
      </c>
      <c r="E40" t="s">
        <v>28</v>
      </c>
      <c r="F40">
        <v>10000</v>
      </c>
      <c r="G40">
        <v>0</v>
      </c>
    </row>
    <row r="41" spans="1:7" x14ac:dyDescent="0.25">
      <c r="A41" t="s">
        <v>597</v>
      </c>
      <c r="B41" t="s">
        <v>334</v>
      </c>
      <c r="C41" t="s">
        <v>598</v>
      </c>
      <c r="D41" t="s">
        <v>150</v>
      </c>
      <c r="E41" t="s">
        <v>12</v>
      </c>
      <c r="F41">
        <v>10500</v>
      </c>
      <c r="G41">
        <v>10500</v>
      </c>
    </row>
    <row r="42" spans="1:7" x14ac:dyDescent="0.25">
      <c r="A42" t="s">
        <v>599</v>
      </c>
      <c r="B42" t="s">
        <v>334</v>
      </c>
      <c r="C42" t="s">
        <v>600</v>
      </c>
      <c r="D42" t="s">
        <v>27</v>
      </c>
      <c r="E42" t="s">
        <v>28</v>
      </c>
      <c r="F42">
        <v>0</v>
      </c>
      <c r="G42">
        <v>0</v>
      </c>
    </row>
    <row r="43" spans="1:7" x14ac:dyDescent="0.25">
      <c r="A43" t="s">
        <v>601</v>
      </c>
      <c r="B43" t="s">
        <v>334</v>
      </c>
      <c r="C43" t="s">
        <v>602</v>
      </c>
      <c r="D43" t="s">
        <v>27</v>
      </c>
      <c r="E43" t="s">
        <v>28</v>
      </c>
      <c r="F43">
        <v>0</v>
      </c>
      <c r="G43">
        <v>0</v>
      </c>
    </row>
    <row r="44" spans="1:7" x14ac:dyDescent="0.25">
      <c r="A44" t="s">
        <v>603</v>
      </c>
      <c r="B44" t="s">
        <v>334</v>
      </c>
      <c r="C44" t="s">
        <v>604</v>
      </c>
      <c r="D44" t="s">
        <v>150</v>
      </c>
      <c r="E44" t="s">
        <v>12</v>
      </c>
      <c r="F44">
        <v>2500</v>
      </c>
      <c r="G44">
        <v>2500</v>
      </c>
    </row>
    <row r="45" spans="1:7" x14ac:dyDescent="0.25">
      <c r="A45" t="s">
        <v>605</v>
      </c>
      <c r="B45" t="s">
        <v>334</v>
      </c>
      <c r="C45" t="s">
        <v>606</v>
      </c>
      <c r="D45" t="s">
        <v>150</v>
      </c>
      <c r="E45" t="s">
        <v>12</v>
      </c>
      <c r="F45">
        <v>9897.6</v>
      </c>
      <c r="G45">
        <v>9897.6</v>
      </c>
    </row>
    <row r="46" spans="1:7" x14ac:dyDescent="0.25">
      <c r="A46" t="s">
        <v>607</v>
      </c>
      <c r="B46" t="s">
        <v>334</v>
      </c>
      <c r="C46" t="s">
        <v>608</v>
      </c>
      <c r="D46" t="s">
        <v>116</v>
      </c>
      <c r="E46" t="s">
        <v>28</v>
      </c>
      <c r="F46">
        <v>50000</v>
      </c>
      <c r="G46">
        <v>50000</v>
      </c>
    </row>
    <row r="47" spans="1:7" x14ac:dyDescent="0.25">
      <c r="A47" t="s">
        <v>609</v>
      </c>
      <c r="B47" t="s">
        <v>334</v>
      </c>
      <c r="C47" t="s">
        <v>610</v>
      </c>
      <c r="D47" t="s">
        <v>65</v>
      </c>
      <c r="E47" t="s">
        <v>12</v>
      </c>
      <c r="F47">
        <v>0</v>
      </c>
      <c r="G47">
        <v>0</v>
      </c>
    </row>
    <row r="48" spans="1:7" x14ac:dyDescent="0.25">
      <c r="A48" t="s">
        <v>611</v>
      </c>
      <c r="B48" t="s">
        <v>334</v>
      </c>
      <c r="C48" t="s">
        <v>612</v>
      </c>
      <c r="D48" t="s">
        <v>11</v>
      </c>
      <c r="E48" t="s">
        <v>12</v>
      </c>
      <c r="F48">
        <v>5311.5</v>
      </c>
      <c r="G48">
        <v>5332.65</v>
      </c>
    </row>
    <row r="49" spans="1:7" x14ac:dyDescent="0.25">
      <c r="A49" t="s">
        <v>613</v>
      </c>
      <c r="B49" t="s">
        <v>334</v>
      </c>
      <c r="C49" t="s">
        <v>614</v>
      </c>
      <c r="D49" t="s">
        <v>27</v>
      </c>
      <c r="E49" t="s">
        <v>28</v>
      </c>
      <c r="F49">
        <v>0</v>
      </c>
      <c r="G49">
        <v>0</v>
      </c>
    </row>
    <row r="50" spans="1:7" x14ac:dyDescent="0.25">
      <c r="A50" t="s">
        <v>615</v>
      </c>
      <c r="B50" t="s">
        <v>334</v>
      </c>
      <c r="C50" t="s">
        <v>365</v>
      </c>
      <c r="D50" t="s">
        <v>35</v>
      </c>
      <c r="E50" t="s">
        <v>12</v>
      </c>
      <c r="F50">
        <v>5000</v>
      </c>
      <c r="G50">
        <v>0</v>
      </c>
    </row>
    <row r="51" spans="1:7" x14ac:dyDescent="0.25">
      <c r="A51" t="s">
        <v>616</v>
      </c>
      <c r="B51" t="s">
        <v>334</v>
      </c>
      <c r="C51" t="s">
        <v>363</v>
      </c>
      <c r="D51" t="s">
        <v>35</v>
      </c>
      <c r="E51" t="s">
        <v>12</v>
      </c>
      <c r="F51">
        <v>5000</v>
      </c>
      <c r="G51">
        <v>0</v>
      </c>
    </row>
    <row r="52" spans="1:7" x14ac:dyDescent="0.25">
      <c r="A52" t="s">
        <v>617</v>
      </c>
      <c r="B52" t="s">
        <v>334</v>
      </c>
      <c r="C52" t="s">
        <v>618</v>
      </c>
      <c r="D52" t="s">
        <v>24</v>
      </c>
      <c r="E52" t="s">
        <v>28</v>
      </c>
      <c r="F52">
        <v>35500</v>
      </c>
      <c r="G52">
        <v>0</v>
      </c>
    </row>
    <row r="53" spans="1:7" x14ac:dyDescent="0.25">
      <c r="A53" t="s">
        <v>619</v>
      </c>
      <c r="B53" t="s">
        <v>334</v>
      </c>
      <c r="C53" t="s">
        <v>620</v>
      </c>
      <c r="D53" t="s">
        <v>24</v>
      </c>
      <c r="E53" t="s">
        <v>28</v>
      </c>
      <c r="F53">
        <v>9665</v>
      </c>
      <c r="G53">
        <v>9665</v>
      </c>
    </row>
    <row r="54" spans="1:7" x14ac:dyDescent="0.25">
      <c r="A54" t="s">
        <v>621</v>
      </c>
      <c r="B54" t="s">
        <v>334</v>
      </c>
      <c r="C54" t="s">
        <v>622</v>
      </c>
      <c r="D54" t="s">
        <v>27</v>
      </c>
      <c r="E54" t="s">
        <v>28</v>
      </c>
      <c r="F54">
        <v>0</v>
      </c>
      <c r="G54">
        <v>0</v>
      </c>
    </row>
    <row r="55" spans="1:7" x14ac:dyDescent="0.25">
      <c r="A55" t="s">
        <v>366</v>
      </c>
      <c r="B55" t="s">
        <v>334</v>
      </c>
      <c r="C55" t="s">
        <v>361</v>
      </c>
      <c r="D55" t="s">
        <v>17</v>
      </c>
      <c r="E55" t="s">
        <v>28</v>
      </c>
      <c r="F55">
        <v>50000</v>
      </c>
      <c r="G55">
        <v>0</v>
      </c>
    </row>
    <row r="56" spans="1:7" x14ac:dyDescent="0.25">
      <c r="A56" t="s">
        <v>623</v>
      </c>
      <c r="B56" t="s">
        <v>334</v>
      </c>
      <c r="C56" t="s">
        <v>624</v>
      </c>
      <c r="D56" t="s">
        <v>45</v>
      </c>
      <c r="E56" t="s">
        <v>12</v>
      </c>
      <c r="F56">
        <v>5600</v>
      </c>
      <c r="G56">
        <v>5600</v>
      </c>
    </row>
    <row r="57" spans="1:7" x14ac:dyDescent="0.25">
      <c r="A57" t="s">
        <v>625</v>
      </c>
      <c r="B57" t="s">
        <v>334</v>
      </c>
      <c r="C57" t="s">
        <v>626</v>
      </c>
      <c r="D57" t="s">
        <v>11</v>
      </c>
      <c r="E57" t="s">
        <v>12</v>
      </c>
      <c r="F57">
        <v>27500</v>
      </c>
      <c r="G57">
        <v>27500</v>
      </c>
    </row>
    <row r="58" spans="1:7" x14ac:dyDescent="0.25">
      <c r="A58" t="s">
        <v>627</v>
      </c>
      <c r="B58" t="s">
        <v>334</v>
      </c>
      <c r="C58" t="s">
        <v>628</v>
      </c>
      <c r="D58" t="s">
        <v>11</v>
      </c>
      <c r="E58" t="s">
        <v>12</v>
      </c>
      <c r="F58">
        <v>6837.56</v>
      </c>
      <c r="G58">
        <v>2981.5</v>
      </c>
    </row>
    <row r="59" spans="1:7" x14ac:dyDescent="0.25">
      <c r="A59" t="s">
        <v>629</v>
      </c>
      <c r="B59" t="s">
        <v>334</v>
      </c>
      <c r="C59" t="s">
        <v>630</v>
      </c>
      <c r="D59" t="s">
        <v>11</v>
      </c>
      <c r="E59" t="s">
        <v>12</v>
      </c>
      <c r="F59">
        <v>2000</v>
      </c>
      <c r="G59">
        <v>1966.37</v>
      </c>
    </row>
    <row r="60" spans="1:7" x14ac:dyDescent="0.25">
      <c r="A60" t="s">
        <v>631</v>
      </c>
      <c r="B60" t="s">
        <v>334</v>
      </c>
      <c r="C60" t="s">
        <v>632</v>
      </c>
      <c r="D60" t="s">
        <v>11</v>
      </c>
      <c r="E60" t="s">
        <v>12</v>
      </c>
      <c r="F60">
        <v>3000</v>
      </c>
      <c r="G60">
        <v>0</v>
      </c>
    </row>
    <row r="61" spans="1:7" x14ac:dyDescent="0.25">
      <c r="A61" t="s">
        <v>633</v>
      </c>
      <c r="B61" t="s">
        <v>334</v>
      </c>
      <c r="C61" t="s">
        <v>634</v>
      </c>
      <c r="D61" t="s">
        <v>11</v>
      </c>
      <c r="E61" t="s">
        <v>28</v>
      </c>
      <c r="F61">
        <v>7442.18</v>
      </c>
      <c r="G61">
        <v>2442.1799999999998</v>
      </c>
    </row>
    <row r="62" spans="1:7" x14ac:dyDescent="0.25">
      <c r="A62" t="s">
        <v>635</v>
      </c>
      <c r="B62" t="s">
        <v>334</v>
      </c>
      <c r="C62" t="s">
        <v>636</v>
      </c>
      <c r="D62" t="s">
        <v>11</v>
      </c>
      <c r="E62" t="s">
        <v>28</v>
      </c>
      <c r="F62">
        <v>25581.25</v>
      </c>
      <c r="G62">
        <v>25581.25</v>
      </c>
    </row>
    <row r="63" spans="1:7" x14ac:dyDescent="0.25">
      <c r="A63" t="s">
        <v>637</v>
      </c>
      <c r="B63" t="s">
        <v>334</v>
      </c>
      <c r="C63" t="s">
        <v>638</v>
      </c>
      <c r="D63" t="s">
        <v>150</v>
      </c>
      <c r="E63" t="s">
        <v>12</v>
      </c>
      <c r="F63">
        <v>10000</v>
      </c>
      <c r="G63">
        <v>10000</v>
      </c>
    </row>
    <row r="64" spans="1:7" x14ac:dyDescent="0.25">
      <c r="A64" t="s">
        <v>639</v>
      </c>
      <c r="B64" t="s">
        <v>334</v>
      </c>
      <c r="C64" t="s">
        <v>640</v>
      </c>
      <c r="D64" t="s">
        <v>24</v>
      </c>
      <c r="E64" t="s">
        <v>12</v>
      </c>
      <c r="F64">
        <v>0</v>
      </c>
      <c r="G64">
        <v>0</v>
      </c>
    </row>
    <row r="65" spans="1:7" x14ac:dyDescent="0.25">
      <c r="A65" t="s">
        <v>641</v>
      </c>
      <c r="B65" t="s">
        <v>334</v>
      </c>
      <c r="C65" t="s">
        <v>642</v>
      </c>
      <c r="D65" t="s">
        <v>150</v>
      </c>
      <c r="E65" t="s">
        <v>12</v>
      </c>
      <c r="F65">
        <v>14000</v>
      </c>
      <c r="G65">
        <v>14000</v>
      </c>
    </row>
    <row r="66" spans="1:7" x14ac:dyDescent="0.25">
      <c r="A66" t="s">
        <v>643</v>
      </c>
      <c r="B66" t="s">
        <v>334</v>
      </c>
      <c r="C66" t="s">
        <v>644</v>
      </c>
      <c r="D66" t="s">
        <v>27</v>
      </c>
      <c r="E66" t="s">
        <v>12</v>
      </c>
      <c r="F66">
        <v>0</v>
      </c>
      <c r="G66">
        <v>0</v>
      </c>
    </row>
    <row r="67" spans="1:7" x14ac:dyDescent="0.25">
      <c r="A67" t="s">
        <v>645</v>
      </c>
      <c r="B67" t="s">
        <v>334</v>
      </c>
      <c r="C67" t="s">
        <v>347</v>
      </c>
      <c r="D67" t="s">
        <v>11</v>
      </c>
      <c r="E67" t="s">
        <v>12</v>
      </c>
      <c r="F67">
        <v>5000.71</v>
      </c>
      <c r="G67">
        <v>5000.71</v>
      </c>
    </row>
    <row r="68" spans="1:7" x14ac:dyDescent="0.25">
      <c r="A68" t="s">
        <v>646</v>
      </c>
      <c r="B68" t="s">
        <v>334</v>
      </c>
      <c r="C68" t="s">
        <v>345</v>
      </c>
      <c r="D68" t="s">
        <v>17</v>
      </c>
      <c r="E68" t="s">
        <v>12</v>
      </c>
      <c r="F68">
        <v>0</v>
      </c>
      <c r="G68">
        <v>0</v>
      </c>
    </row>
    <row r="69" spans="1:7" x14ac:dyDescent="0.25">
      <c r="A69" t="s">
        <v>647</v>
      </c>
      <c r="B69" t="s">
        <v>334</v>
      </c>
      <c r="C69" t="s">
        <v>342</v>
      </c>
      <c r="D69" t="s">
        <v>343</v>
      </c>
      <c r="E69" t="s">
        <v>12</v>
      </c>
      <c r="F69">
        <v>8000</v>
      </c>
      <c r="G69">
        <v>3742.02</v>
      </c>
    </row>
    <row r="70" spans="1:7" x14ac:dyDescent="0.25">
      <c r="A70" t="s">
        <v>648</v>
      </c>
      <c r="B70" t="s">
        <v>334</v>
      </c>
      <c r="C70" t="s">
        <v>649</v>
      </c>
      <c r="D70" t="s">
        <v>24</v>
      </c>
      <c r="E70" t="s">
        <v>12</v>
      </c>
      <c r="F70">
        <v>1920</v>
      </c>
      <c r="G70">
        <v>480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460F6-33D5-4A12-86E5-573624085B12}">
  <dimension ref="A3:C26"/>
  <sheetViews>
    <sheetView workbookViewId="0">
      <selection activeCell="A4" sqref="A4:C15"/>
    </sheetView>
  </sheetViews>
  <sheetFormatPr defaultRowHeight="15" x14ac:dyDescent="0.25"/>
  <cols>
    <col min="1" max="1" width="13.140625" bestFit="1" customWidth="1"/>
    <col min="2" max="2" width="17.7109375" bestFit="1" customWidth="1"/>
    <col min="3" max="3" width="20" bestFit="1" customWidth="1"/>
  </cols>
  <sheetData>
    <row r="3" spans="1:3" x14ac:dyDescent="0.25">
      <c r="A3" s="41" t="s">
        <v>650</v>
      </c>
      <c r="B3" t="s">
        <v>651</v>
      </c>
      <c r="C3" t="s">
        <v>652</v>
      </c>
    </row>
    <row r="4" spans="1:3" x14ac:dyDescent="0.25">
      <c r="A4" s="42" t="s">
        <v>9</v>
      </c>
      <c r="B4" s="43">
        <v>778776.02</v>
      </c>
      <c r="C4" s="43">
        <v>364528.74</v>
      </c>
    </row>
    <row r="5" spans="1:3" x14ac:dyDescent="0.25">
      <c r="A5" s="42" t="s">
        <v>43</v>
      </c>
      <c r="B5" s="43">
        <v>979264.12</v>
      </c>
      <c r="C5" s="43">
        <v>434071.88</v>
      </c>
    </row>
    <row r="6" spans="1:3" x14ac:dyDescent="0.25">
      <c r="A6" s="42" t="s">
        <v>93</v>
      </c>
      <c r="B6" s="43">
        <v>1015236.51</v>
      </c>
      <c r="C6" s="43">
        <v>369887.79000000004</v>
      </c>
    </row>
    <row r="7" spans="1:3" x14ac:dyDescent="0.25">
      <c r="A7" s="42" t="s">
        <v>161</v>
      </c>
      <c r="B7" s="43">
        <v>580787.82000000007</v>
      </c>
      <c r="C7" s="43">
        <v>198787.64999999997</v>
      </c>
    </row>
    <row r="8" spans="1:3" x14ac:dyDescent="0.25">
      <c r="A8" s="42" t="s">
        <v>173</v>
      </c>
      <c r="B8" s="43">
        <v>476862.83</v>
      </c>
      <c r="C8" s="43">
        <v>221269.49000000002</v>
      </c>
    </row>
    <row r="9" spans="1:3" x14ac:dyDescent="0.25">
      <c r="A9" s="42" t="s">
        <v>229</v>
      </c>
      <c r="B9" s="43">
        <v>518921.08999999997</v>
      </c>
      <c r="C9" s="43">
        <v>41175.020000000004</v>
      </c>
    </row>
    <row r="10" spans="1:3" x14ac:dyDescent="0.25">
      <c r="A10" s="42" t="s">
        <v>268</v>
      </c>
      <c r="B10" s="43">
        <v>443941.69</v>
      </c>
      <c r="C10" s="43">
        <v>289301.71000000008</v>
      </c>
    </row>
    <row r="11" spans="1:3" x14ac:dyDescent="0.25">
      <c r="A11" s="42" t="s">
        <v>334</v>
      </c>
      <c r="B11" s="43">
        <v>573278.94999999995</v>
      </c>
      <c r="C11" s="43">
        <v>204996.50000000003</v>
      </c>
    </row>
    <row r="12" spans="1:3" x14ac:dyDescent="0.25">
      <c r="A12" s="42" t="s">
        <v>413</v>
      </c>
      <c r="B12" s="43">
        <v>817719.42999999993</v>
      </c>
      <c r="C12" s="43">
        <v>169900.08000000002</v>
      </c>
    </row>
    <row r="13" spans="1:3" x14ac:dyDescent="0.25">
      <c r="A13" s="42" t="s">
        <v>445</v>
      </c>
      <c r="B13" s="43">
        <v>907123.01</v>
      </c>
      <c r="C13" s="43">
        <v>323344.7</v>
      </c>
    </row>
    <row r="14" spans="1:3" x14ac:dyDescent="0.25">
      <c r="A14" s="42" t="s">
        <v>491</v>
      </c>
      <c r="B14" s="43">
        <v>348123.74</v>
      </c>
      <c r="C14" s="43">
        <v>37168.1</v>
      </c>
    </row>
    <row r="15" spans="1:3" x14ac:dyDescent="0.25">
      <c r="A15" s="42" t="s">
        <v>653</v>
      </c>
      <c r="B15" s="43">
        <v>7440035.2100000009</v>
      </c>
      <c r="C15" s="43">
        <v>2654431.6600000006</v>
      </c>
    </row>
    <row r="26" spans="2:2" x14ac:dyDescent="0.25">
      <c r="B26">
        <f>GETPIVOTDATA("Sum of Max Spend",$A$3,"District","H")-683646</f>
        <v>-110367.05000000005</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E3472-41AE-4A3F-B1E5-2460DFE590D9}">
  <dimension ref="A3:C28"/>
  <sheetViews>
    <sheetView workbookViewId="0">
      <selection activeCell="A4" sqref="A4:C28"/>
    </sheetView>
  </sheetViews>
  <sheetFormatPr defaultRowHeight="15" x14ac:dyDescent="0.25"/>
  <cols>
    <col min="1" max="1" width="13.140625" bestFit="1" customWidth="1"/>
    <col min="2" max="2" width="20" bestFit="1" customWidth="1"/>
    <col min="3" max="3" width="17.7109375" bestFit="1" customWidth="1"/>
  </cols>
  <sheetData>
    <row r="3" spans="1:3" x14ac:dyDescent="0.25">
      <c r="A3" s="41" t="s">
        <v>650</v>
      </c>
      <c r="B3" t="s">
        <v>652</v>
      </c>
      <c r="C3" t="s">
        <v>651</v>
      </c>
    </row>
    <row r="4" spans="1:3" x14ac:dyDescent="0.25">
      <c r="A4" s="42" t="s">
        <v>150</v>
      </c>
      <c r="B4" s="43">
        <v>29539.58</v>
      </c>
      <c r="C4" s="43">
        <v>90843</v>
      </c>
    </row>
    <row r="5" spans="1:3" x14ac:dyDescent="0.25">
      <c r="A5" s="42" t="s">
        <v>509</v>
      </c>
      <c r="B5" s="43">
        <v>10459.950000000001</v>
      </c>
      <c r="C5" s="43">
        <v>16259.95</v>
      </c>
    </row>
    <row r="6" spans="1:3" x14ac:dyDescent="0.25">
      <c r="A6" s="42" t="s">
        <v>35</v>
      </c>
      <c r="B6" s="43">
        <v>203239.03</v>
      </c>
      <c r="C6" s="43">
        <v>850279.27</v>
      </c>
    </row>
    <row r="7" spans="1:3" x14ac:dyDescent="0.25">
      <c r="A7" s="42" t="s">
        <v>663</v>
      </c>
      <c r="B7" s="43">
        <v>0</v>
      </c>
      <c r="C7" s="43">
        <v>7766.02</v>
      </c>
    </row>
    <row r="8" spans="1:3" x14ac:dyDescent="0.25">
      <c r="A8" s="42" t="s">
        <v>45</v>
      </c>
      <c r="B8" s="43">
        <v>264000.2</v>
      </c>
      <c r="C8" s="43">
        <v>713481.38</v>
      </c>
    </row>
    <row r="9" spans="1:3" x14ac:dyDescent="0.25">
      <c r="A9" s="42" t="s">
        <v>24</v>
      </c>
      <c r="B9" s="43">
        <v>178006.08000000002</v>
      </c>
      <c r="C9" s="43">
        <v>1234904.7599999998</v>
      </c>
    </row>
    <row r="10" spans="1:3" x14ac:dyDescent="0.25">
      <c r="A10" s="42" t="s">
        <v>11</v>
      </c>
      <c r="B10" s="43">
        <v>809357.92000000027</v>
      </c>
      <c r="C10" s="43">
        <v>1400605.68</v>
      </c>
    </row>
    <row r="11" spans="1:3" x14ac:dyDescent="0.25">
      <c r="A11" s="42" t="s">
        <v>116</v>
      </c>
      <c r="B11" s="43">
        <v>33000</v>
      </c>
      <c r="C11" s="43">
        <v>133500</v>
      </c>
    </row>
    <row r="12" spans="1:3" x14ac:dyDescent="0.25">
      <c r="A12" s="42" t="s">
        <v>27</v>
      </c>
      <c r="B12" s="43">
        <v>34963</v>
      </c>
      <c r="C12" s="43">
        <v>830856.98</v>
      </c>
    </row>
    <row r="13" spans="1:3" x14ac:dyDescent="0.25">
      <c r="A13" s="42" t="s">
        <v>255</v>
      </c>
      <c r="B13" s="43">
        <v>0</v>
      </c>
      <c r="C13" s="43">
        <v>23600</v>
      </c>
    </row>
    <row r="14" spans="1:3" x14ac:dyDescent="0.25">
      <c r="A14" s="42" t="s">
        <v>216</v>
      </c>
      <c r="B14" s="43">
        <v>49500</v>
      </c>
      <c r="C14" s="43">
        <v>49500</v>
      </c>
    </row>
    <row r="15" spans="1:3" x14ac:dyDescent="0.25">
      <c r="A15" s="42" t="s">
        <v>336</v>
      </c>
      <c r="B15" s="43">
        <v>2886.5199999999982</v>
      </c>
      <c r="C15" s="43">
        <v>25000</v>
      </c>
    </row>
    <row r="16" spans="1:3" x14ac:dyDescent="0.25">
      <c r="A16" s="42" t="s">
        <v>111</v>
      </c>
      <c r="B16" s="43">
        <v>10000</v>
      </c>
      <c r="C16" s="43">
        <v>10000</v>
      </c>
    </row>
    <row r="17" spans="1:3" x14ac:dyDescent="0.25">
      <c r="A17" s="42" t="s">
        <v>17</v>
      </c>
      <c r="B17" s="43">
        <v>455990.69999999995</v>
      </c>
      <c r="C17" s="43">
        <v>1098236.8700000001</v>
      </c>
    </row>
    <row r="18" spans="1:3" x14ac:dyDescent="0.25">
      <c r="A18" s="42" t="s">
        <v>697</v>
      </c>
      <c r="B18" s="43">
        <v>0</v>
      </c>
      <c r="C18" s="43">
        <v>7000</v>
      </c>
    </row>
    <row r="19" spans="1:3" x14ac:dyDescent="0.25">
      <c r="A19" s="42" t="s">
        <v>687</v>
      </c>
      <c r="B19" s="43">
        <v>0</v>
      </c>
      <c r="C19" s="43">
        <v>18000</v>
      </c>
    </row>
    <row r="20" spans="1:3" x14ac:dyDescent="0.25">
      <c r="A20" s="42" t="s">
        <v>187</v>
      </c>
      <c r="B20" s="43">
        <v>100000</v>
      </c>
      <c r="C20" s="43">
        <v>156000</v>
      </c>
    </row>
    <row r="21" spans="1:3" x14ac:dyDescent="0.25">
      <c r="A21" s="42" t="s">
        <v>65</v>
      </c>
      <c r="B21" s="43">
        <v>115498.13</v>
      </c>
      <c r="C21" s="43">
        <v>190848.13</v>
      </c>
    </row>
    <row r="22" spans="1:3" x14ac:dyDescent="0.25">
      <c r="A22" s="42" t="s">
        <v>54</v>
      </c>
      <c r="B22" s="43">
        <v>133333.28</v>
      </c>
      <c r="C22" s="43">
        <v>221148.86</v>
      </c>
    </row>
    <row r="23" spans="1:3" x14ac:dyDescent="0.25">
      <c r="A23" s="42" t="s">
        <v>343</v>
      </c>
      <c r="B23" s="43">
        <v>1154.69</v>
      </c>
      <c r="C23" s="43">
        <v>6000</v>
      </c>
    </row>
    <row r="24" spans="1:3" x14ac:dyDescent="0.25">
      <c r="A24" s="42" t="s">
        <v>423</v>
      </c>
      <c r="B24" s="43">
        <v>0</v>
      </c>
      <c r="C24" s="43">
        <v>72850</v>
      </c>
    </row>
    <row r="25" spans="1:3" x14ac:dyDescent="0.25">
      <c r="A25" s="42" t="s">
        <v>123</v>
      </c>
      <c r="B25" s="43">
        <v>0</v>
      </c>
      <c r="C25" s="43">
        <v>25000</v>
      </c>
    </row>
    <row r="26" spans="1:3" x14ac:dyDescent="0.25">
      <c r="A26" s="42" t="s">
        <v>157</v>
      </c>
      <c r="B26" s="43">
        <v>59988.38</v>
      </c>
      <c r="C26" s="43">
        <v>59988.38</v>
      </c>
    </row>
    <row r="27" spans="1:3" x14ac:dyDescent="0.25">
      <c r="A27" s="42" t="s">
        <v>276</v>
      </c>
      <c r="B27" s="43">
        <v>163514.20000000001</v>
      </c>
      <c r="C27" s="43">
        <v>198365.93</v>
      </c>
    </row>
    <row r="28" spans="1:3" x14ac:dyDescent="0.25">
      <c r="A28" s="42" t="s">
        <v>653</v>
      </c>
      <c r="B28" s="43">
        <v>2654431.66</v>
      </c>
      <c r="C28" s="43">
        <v>7440035.209999999</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8653069A466D44C8D8D1F756261E046" ma:contentTypeVersion="3" ma:contentTypeDescription="Create a new document." ma:contentTypeScope="" ma:versionID="15683fc8527ed8701691306e69d130b2">
  <xsd:schema xmlns:xsd="http://www.w3.org/2001/XMLSchema" xmlns:xs="http://www.w3.org/2001/XMLSchema" xmlns:p="http://schemas.microsoft.com/office/2006/metadata/properties" xmlns:ns2="2fd372da-b7c3-4b46-860b-b4e3c7d07c97" targetNamespace="http://schemas.microsoft.com/office/2006/metadata/properties" ma:root="true" ma:fieldsID="5de681dc1589a262753117d9132e28e5" ns2:_="">
    <xsd:import namespace="2fd372da-b7c3-4b46-860b-b4e3c7d07c9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372da-b7c3-4b46-860b-b4e3c7d07c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C5FE87-4404-436B-AA65-526EF9D465B1}">
  <ds:schemaRefs>
    <ds:schemaRef ds:uri="http://schemas.microsoft.com/office/2006/documentManagement/types"/>
    <ds:schemaRef ds:uri="http://purl.org/dc/elements/1.1/"/>
    <ds:schemaRef ds:uri="http://purl.org/dc/term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6289090-4615-4C4C-8C87-8147636C3D5B}"/>
</file>

<file path=customXml/itemProps3.xml><?xml version="1.0" encoding="utf-8"?>
<ds:datastoreItem xmlns:ds="http://schemas.openxmlformats.org/officeDocument/2006/customXml" ds:itemID="{1AD3AD28-ABC3-424F-974D-CE26F9D410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CDSF Dashboard</vt:lpstr>
      <vt:lpstr>Detail1</vt:lpstr>
      <vt:lpstr>Totals by District</vt:lpstr>
      <vt:lpstr>Totals by Department</vt:lpstr>
      <vt:lpstr>'CDSF Dashboard'!Print_Area</vt:lpstr>
      <vt:lpstr>'CDSF Dashboard'!Print_Titles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Bracco, Frank - FIN</dc:creator>
  <cp:keywords/>
  <dc:description/>
  <cp:lastModifiedBy>Hamilton, Merrick - FIN</cp:lastModifiedBy>
  <cp:revision/>
  <cp:lastPrinted>2025-11-12T16:18:31Z</cp:lastPrinted>
  <dcterms:created xsi:type="dcterms:W3CDTF">2014-06-27T03:00:41Z</dcterms:created>
  <dcterms:modified xsi:type="dcterms:W3CDTF">2026-03-25T18:34:39Z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0x010100C8653069A466D44C8D8D1F756261E046</vt:lpwstr>
  </property>
  <property fmtid="{D5CDD505-2E9C-101B-9397-08002B2CF9AE}" pid="3" name="Order">
    <vt:r8>2028400</vt:r8>
  </property>
</Properties>
</file>