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P\AdministrativeOfficeOfCityCouncil\City Council FY2023\FY23 CDSF\"/>
    </mc:Choice>
  </mc:AlternateContent>
  <xr:revisionPtr revIDLastSave="0" documentId="13_ncr:1_{E9BEDA6F-B29D-4394-B6E3-CFE7F22B30C1}" xr6:coauthVersionLast="47" xr6:coauthVersionMax="47" xr10:uidLastSave="{00000000-0000-0000-0000-000000000000}"/>
  <bookViews>
    <workbookView xWindow="28680" yWindow="-120" windowWidth="29040" windowHeight="17640" tabRatio="572" xr2:uid="{00000000-000D-0000-FFFF-FFFF00000000}"/>
  </bookViews>
  <sheets>
    <sheet name="CDSF Dashboard" sheetId="10" r:id="rId1"/>
    <sheet name="Totals by District" sheetId="15" r:id="rId2"/>
    <sheet name="Totals by Department" sheetId="16" r:id="rId3"/>
  </sheets>
  <definedNames>
    <definedName name="_xlnm.Print_Area" localSheetId="0">'CDSF Dashboard'!$A$1:$H$371</definedName>
    <definedName name="_xlnm.Print_Titles" localSheetId="0">'CDSF Dashboard'!$1:$1</definedName>
  </definedNames>
  <calcPr calcId="191029"/>
  <pivotCaches>
    <pivotCache cacheId="6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0" i="10" l="1"/>
  <c r="G360" i="10"/>
  <c r="F362" i="10"/>
  <c r="F364" i="10" s="1"/>
  <c r="G362" i="10"/>
  <c r="G364" i="10" s="1"/>
  <c r="G365" i="10" l="1"/>
  <c r="F365" i="10"/>
</calcChain>
</file>

<file path=xl/sharedStrings.xml><?xml version="1.0" encoding="utf-8"?>
<sst xmlns="http://schemas.openxmlformats.org/spreadsheetml/2006/main" count="1850" uniqueCount="764">
  <si>
    <t>Project Name</t>
  </si>
  <si>
    <t>Funds</t>
  </si>
  <si>
    <t>Department</t>
  </si>
  <si>
    <t>Max Spend</t>
  </si>
  <si>
    <t>Operating</t>
  </si>
  <si>
    <t>Title</t>
  </si>
  <si>
    <t>District</t>
  </si>
  <si>
    <t>K</t>
  </si>
  <si>
    <t>C</t>
  </si>
  <si>
    <t>D</t>
  </si>
  <si>
    <t>Completed</t>
  </si>
  <si>
    <t>F</t>
  </si>
  <si>
    <t>I</t>
  </si>
  <si>
    <t>G</t>
  </si>
  <si>
    <t>H</t>
  </si>
  <si>
    <t>A</t>
  </si>
  <si>
    <t>B</t>
  </si>
  <si>
    <t>E</t>
  </si>
  <si>
    <t>J</t>
  </si>
  <si>
    <t>Cancelled</t>
  </si>
  <si>
    <t>YTD Expenses</t>
  </si>
  <si>
    <t>Comments</t>
  </si>
  <si>
    <t>HPD</t>
  </si>
  <si>
    <t>HPARD</t>
  </si>
  <si>
    <t>PD</t>
  </si>
  <si>
    <t>CNL</t>
  </si>
  <si>
    <t>Capital</t>
  </si>
  <si>
    <t>Fund 4515</t>
  </si>
  <si>
    <t>In process</t>
  </si>
  <si>
    <t xml:space="preserve">Metro </t>
  </si>
  <si>
    <t>HFD</t>
  </si>
  <si>
    <t>DON</t>
  </si>
  <si>
    <t>MOCA</t>
  </si>
  <si>
    <t>HPL</t>
  </si>
  <si>
    <t>HHD</t>
  </si>
  <si>
    <t>DIFFERENCE</t>
  </si>
  <si>
    <t>HPW</t>
  </si>
  <si>
    <t>Row Labels</t>
  </si>
  <si>
    <t>Grand Total</t>
  </si>
  <si>
    <t>Sum of Max Spend</t>
  </si>
  <si>
    <t>Sum of YTD Expenses</t>
  </si>
  <si>
    <t>SWMD</t>
  </si>
  <si>
    <t>Portacans - Scales and Schnur Parks (D-7-19)</t>
  </si>
  <si>
    <t>Bay Area Houston Economic Partnership (B-1-19)</t>
  </si>
  <si>
    <t>Shadow Lake - bike trail ($75k)</t>
  </si>
  <si>
    <t>Scrap tire disposal - Greater Northside Management District</t>
  </si>
  <si>
    <t>HOT Team</t>
  </si>
  <si>
    <t>HPD OT - Midwest</t>
  </si>
  <si>
    <t>Little Free Libraries</t>
  </si>
  <si>
    <t>TechConnect Interns</t>
  </si>
  <si>
    <t>Tree planting on Howard St.</t>
  </si>
  <si>
    <t>Mini-murals</t>
  </si>
  <si>
    <t xml:space="preserve">CASE for Kids </t>
  </si>
  <si>
    <t>HOT Team - Illegal Dumping (F-29-20)</t>
  </si>
  <si>
    <t>ADA Porta Potty Maintenance - Henderson Park</t>
  </si>
  <si>
    <t>TechConnect  stem kits</t>
  </si>
  <si>
    <t>HOT Team (K-5-20)</t>
  </si>
  <si>
    <t>Norhill Neighborhood Association - blue tiles</t>
  </si>
  <si>
    <t xml:space="preserve">Overtime - Midwest </t>
  </si>
  <si>
    <t>Rollover</t>
  </si>
  <si>
    <t>Godwin Park - beautification project</t>
  </si>
  <si>
    <t>Ditch maintenance</t>
  </si>
  <si>
    <t>Oak Forest Park - pool improvements</t>
  </si>
  <si>
    <t>Improvements to District D portion of Columbia Tap bike trail</t>
  </si>
  <si>
    <t>District-wide animal sweeps</t>
  </si>
  <si>
    <t>Illegal dumping - Hobby Area Management District</t>
  </si>
  <si>
    <t>Westside OT - DRT</t>
  </si>
  <si>
    <t>Townwood Park - 2 temp employees</t>
  </si>
  <si>
    <t>SPARK Park - Billy Reagan Educational Center</t>
  </si>
  <si>
    <t>Overtime for nuisance/quality of life issues</t>
  </si>
  <si>
    <t>Clearing of ditches in District A</t>
  </si>
  <si>
    <t xml:space="preserve">Constant Contact </t>
  </si>
  <si>
    <t>Rain barrel distribution</t>
  </si>
  <si>
    <t>HPD Overtime - Clear Lake Recycling Center (R623) and the METRO - Kingwood Park and Ride (R877)</t>
  </si>
  <si>
    <t>Lake Patrol Division - deep v boat</t>
  </si>
  <si>
    <t>Spay and neuter - Alief ISD Center</t>
  </si>
  <si>
    <t xml:space="preserve">CASE </t>
  </si>
  <si>
    <t>Mounted Horse Patrol sponsorship</t>
  </si>
  <si>
    <t>TechConnect - installation &amp; monthly cost of filtered internet connections</t>
  </si>
  <si>
    <t>HITS</t>
  </si>
  <si>
    <t xml:space="preserve">HOT Team </t>
  </si>
  <si>
    <t xml:space="preserve">Polaris ATV - S. Gessner   </t>
  </si>
  <si>
    <t>Polaris vehicle - Westside Division</t>
  </si>
  <si>
    <t>Trash Supplement</t>
  </si>
  <si>
    <t>FY2022 BUDGET</t>
  </si>
  <si>
    <t>FY2021 ROLLOVER</t>
  </si>
  <si>
    <t>TOTAL FY2022 BUDGET</t>
  </si>
  <si>
    <t>Polaris 450 ATVs (3)</t>
  </si>
  <si>
    <t>ILA - Gulfton Area Municipal Management District</t>
  </si>
  <si>
    <t>Fire Station 68 - additional funds to replace manual gate</t>
  </si>
  <si>
    <t>40 Flock LPR cameras - lease and installation</t>
  </si>
  <si>
    <t>Refinish traffic signal posts and arms - Lawndale at Wayside</t>
  </si>
  <si>
    <t>Clark, Eastwood, Fonde, Independence Heights, and Melrose Community Centers upgrades</t>
  </si>
  <si>
    <t>Tennis court maintenance at District H parks</t>
  </si>
  <si>
    <t>Moody Park - carpet and cardboard padding</t>
  </si>
  <si>
    <t xml:space="preserve">Purchase of 50 LPR cameras </t>
  </si>
  <si>
    <t>Westside overtime - Wilcrest and Briar Forest areas</t>
  </si>
  <si>
    <t>Midwest - Overtime</t>
  </si>
  <si>
    <t>Central - Overtime</t>
  </si>
  <si>
    <t>Dark Spaces Initiative</t>
  </si>
  <si>
    <t>40 Flock LPR cameras</t>
  </si>
  <si>
    <t>Houston Toolbank</t>
  </si>
  <si>
    <t xml:space="preserve">HOT Team - </t>
  </si>
  <si>
    <t>Southeast Division - 10 Digital Noise Meters</t>
  </si>
  <si>
    <t>Rain barrel - Rice University</t>
  </si>
  <si>
    <t>Sponsored rescue event</t>
  </si>
  <si>
    <t>B-Cycle Station - Meyerland Jewish Community Center</t>
  </si>
  <si>
    <t>Central Division - purchase of AFIS machines, sound meters, etc.</t>
  </si>
  <si>
    <t xml:space="preserve">Interfaith Ministries of Greater Houston - AniMeals </t>
  </si>
  <si>
    <t>Air Monitors</t>
  </si>
  <si>
    <t>Halbert Park, Karl Young Park, West Gray Park, Cherryhurst Park, and Cleveland Park - colorization of tennis courts</t>
  </si>
  <si>
    <t>Plumbing project for Fire Stations 3 and 6</t>
  </si>
  <si>
    <t>Gun safety and gun lock program</t>
  </si>
  <si>
    <t>Safety/High Water Rescue vehicle and ventilation system</t>
  </si>
  <si>
    <t>Senior Meals on Wheels</t>
  </si>
  <si>
    <t>Fourth Ward Food Desert Response</t>
  </si>
  <si>
    <t>Public Charging Stations - Memorial Park and Collier Park</t>
  </si>
  <si>
    <t>Trees, Greening and Beautification in District C</t>
  </si>
  <si>
    <t>Candlelight, Cherryhurst, Godwin &amp; Love Community Center</t>
  </si>
  <si>
    <t>ParkHouston/ARA - overtime and signage</t>
  </si>
  <si>
    <t>Removal of dead and dangerous trees from the medians and esplanades.</t>
  </si>
  <si>
    <t>Purchase of plotter printer for Midwest HPD HP T-650 plotter, along with inks, installation, and warranty services</t>
  </si>
  <si>
    <t xml:space="preserve">Ballistic shields (one for westside, three for midwest, and three for central) </t>
  </si>
  <si>
    <t>Coleman Trailhead Cots - 80 to Midwest HPD and 60 to Westside HPD</t>
  </si>
  <si>
    <t xml:space="preserve">AFIS Machines – Unit cost $900  </t>
  </si>
  <si>
    <t>One Honda 21 in. 3 in 1 Variable Speed Gas Lawn Mower @ $549 Search Results for honda hrx 201-cc 21 inchinc self propelled gas lawn mower at The Home Depot</t>
  </si>
  <si>
    <t xml:space="preserve">Dewalt cordless 20 V Max Lithium Trimmer @ $219 a piece, DEWALT 20V MAX Lithium-Ion Brushless Cordless String Trimmer with (1) 5.0Ah Battery and Charger Included DCST922P1 </t>
  </si>
  <si>
    <t>Lawndale Dog Park</t>
  </si>
  <si>
    <t xml:space="preserve">License Plate Recognition Cameras </t>
  </si>
  <si>
    <t>District J - purchase of equipment and gear forSouth Gessner Station</t>
  </si>
  <si>
    <t>Constant Contact - Platform where District K creates and sends communication out via the District K newsletter.</t>
  </si>
  <si>
    <t>A-1-23</t>
  </si>
  <si>
    <t xml:space="preserve">DRT - Overtime </t>
  </si>
  <si>
    <t xml:space="preserve">Desilting of roadside ditches </t>
  </si>
  <si>
    <t>NTMP Speed cushions ($250,000)</t>
  </si>
  <si>
    <t>Overtime - North Division R826 (nights and weekends)</t>
  </si>
  <si>
    <t>Overtime - Northwest Division R639/R825 (nights and weekends)</t>
  </si>
  <si>
    <t>Island for traffic mitigation - Knoboak Dr. at Moorberry Lane/Maux Dr. intersection ($8,000)</t>
  </si>
  <si>
    <t>On-call trash collection services</t>
  </si>
  <si>
    <t>RL Cora Johnson Park and Cole Creek Park - colorization of tennis courts</t>
  </si>
  <si>
    <t>Flock cameras - North and Northwest</t>
  </si>
  <si>
    <t>CASE</t>
  </si>
  <si>
    <t>Mounted Patrol sponsorship of "Hollister"</t>
  </si>
  <si>
    <t>Street lights - Brykerwoods</t>
  </si>
  <si>
    <t>Neighborhood Matching Grants - Candlelight Oaks Civic Club</t>
  </si>
  <si>
    <t>Street lights - various</t>
  </si>
  <si>
    <t>CASE for Kids Round 2 - 8526 Pitner/3911 Campbell Rd.</t>
  </si>
  <si>
    <t>Re-Spark of Sinclair Elementary</t>
  </si>
  <si>
    <t>5675 De Soto - fence replacement</t>
  </si>
  <si>
    <t>Trash and waste collections</t>
  </si>
  <si>
    <t>A-2-23</t>
  </si>
  <si>
    <t>A-3-23</t>
  </si>
  <si>
    <t>A-4-23</t>
  </si>
  <si>
    <t>A-5-23</t>
  </si>
  <si>
    <t>A-6-23</t>
  </si>
  <si>
    <t>A-7-23</t>
  </si>
  <si>
    <t>A-8-23</t>
  </si>
  <si>
    <t>A-9-23</t>
  </si>
  <si>
    <t>A-10-23</t>
  </si>
  <si>
    <t>A-11-23</t>
  </si>
  <si>
    <t>A-12-23</t>
  </si>
  <si>
    <t>A-13-23</t>
  </si>
  <si>
    <t>A-14-23</t>
  </si>
  <si>
    <t>A-15-23</t>
  </si>
  <si>
    <t>A-16-23</t>
  </si>
  <si>
    <t>A-17-23</t>
  </si>
  <si>
    <t>A-18-23</t>
  </si>
  <si>
    <t>A-19-23</t>
  </si>
  <si>
    <t>A-20-23</t>
  </si>
  <si>
    <t>A-21-23</t>
  </si>
  <si>
    <t xml:space="preserve">Portacans - Trotter Park &amp; Smokey Jasper Park </t>
  </si>
  <si>
    <t>Portacans - Busby Park, Scenic Woods Park, Lakewood Park &amp; Rosewood Park</t>
  </si>
  <si>
    <t>Health Initiatives</t>
  </si>
  <si>
    <t>HTV - Town Hall with Chief Finner</t>
  </si>
  <si>
    <t>CASE for Kids</t>
  </si>
  <si>
    <t>Courtney Johnson Rose master development plan</t>
  </si>
  <si>
    <t xml:space="preserve">Fund minor home repairs </t>
  </si>
  <si>
    <t>EZ Texting</t>
  </si>
  <si>
    <t>Speed cushions - Wesley Place ($15k)</t>
  </si>
  <si>
    <t>Speed cushions - Glenwood Forest, bordered by Parker, Mesa, Tidwell &amp; Wayside ($182,600)</t>
  </si>
  <si>
    <t>Smokey Jasper Park/Trotter Park - lights</t>
  </si>
  <si>
    <t>GSD</t>
  </si>
  <si>
    <t>HCD</t>
  </si>
  <si>
    <t>Deer Trail Dr. - funding first year cost of two 45-watt LED metal pole streetlights</t>
  </si>
  <si>
    <t>B-1-23</t>
  </si>
  <si>
    <t>B-2-23</t>
  </si>
  <si>
    <t>B-3-23</t>
  </si>
  <si>
    <t>B-4-23</t>
  </si>
  <si>
    <t>B-5-23</t>
  </si>
  <si>
    <t>B-6-23</t>
  </si>
  <si>
    <t>B-7-23</t>
  </si>
  <si>
    <t>B-8-23</t>
  </si>
  <si>
    <t>B-9-23</t>
  </si>
  <si>
    <t>B-10-23</t>
  </si>
  <si>
    <t>B-11-23</t>
  </si>
  <si>
    <t>B-12-23</t>
  </si>
  <si>
    <t>B-13-23</t>
  </si>
  <si>
    <t>B-14-23</t>
  </si>
  <si>
    <t>B-15-23</t>
  </si>
  <si>
    <t>B-16-23</t>
  </si>
  <si>
    <t xml:space="preserve">HPD Central Overtime - Meyerland and Robindell neighborhoods </t>
  </si>
  <si>
    <t>Families with PRIDE Security - Levy Park</t>
  </si>
  <si>
    <t>HPD Central Overtime - Washington Ave. (bars and night clugs)</t>
  </si>
  <si>
    <t>SPARK Parks - Re-SPARK of Memorial Elem School &amp; Sinclair Elementary</t>
  </si>
  <si>
    <t xml:space="preserve">Matching Grants </t>
  </si>
  <si>
    <t xml:space="preserve">YMCA Greater Houston Afterschool Program </t>
  </si>
  <si>
    <t>Fourth Ward Youth Center - Robotic Summer Program for Youth in Fourth Ward</t>
  </si>
  <si>
    <t>C-1-23</t>
  </si>
  <si>
    <t>C-2-23</t>
  </si>
  <si>
    <t>C-3-23</t>
  </si>
  <si>
    <t>C-4-23</t>
  </si>
  <si>
    <t>C-5-23</t>
  </si>
  <si>
    <t>C-6-23</t>
  </si>
  <si>
    <t>C-7-23</t>
  </si>
  <si>
    <t>C-8-23</t>
  </si>
  <si>
    <t>C-9-23</t>
  </si>
  <si>
    <t>C-10-23</t>
  </si>
  <si>
    <t>C-11-23</t>
  </si>
  <si>
    <t>C-12-23</t>
  </si>
  <si>
    <t>C-13-23</t>
  </si>
  <si>
    <t>C-14-23</t>
  </si>
  <si>
    <t>C-15-23</t>
  </si>
  <si>
    <t>C-16-23</t>
  </si>
  <si>
    <t>C-17-23</t>
  </si>
  <si>
    <t>C-18-23</t>
  </si>
  <si>
    <t>C-19-23</t>
  </si>
  <si>
    <t>C-20-23</t>
  </si>
  <si>
    <t>C-21-23</t>
  </si>
  <si>
    <t>C-22-23</t>
  </si>
  <si>
    <t>C-23-23</t>
  </si>
  <si>
    <t>C-24-23</t>
  </si>
  <si>
    <t>C-25-23</t>
  </si>
  <si>
    <t>C-26-23</t>
  </si>
  <si>
    <t>C-27-23</t>
  </si>
  <si>
    <t>C-28-23</t>
  </si>
  <si>
    <t>B-Cycle Station - Braes Bayou</t>
  </si>
  <si>
    <t>Greater Houston Heights - Houston Junior Forum building Murals</t>
  </si>
  <si>
    <t>Project: Row House 7017-20 ($34,900)</t>
  </si>
  <si>
    <t xml:space="preserve">Johnnie Means Aquatics - swim lessons and lifeguard training </t>
  </si>
  <si>
    <t>Houston Area Urban League - HCC Main Campus</t>
  </si>
  <si>
    <t>Speed cushions - 7110-21 Crestmont ($95,450)</t>
  </si>
  <si>
    <t>20 Speed cushions - 7103-21 Las Terrazas ($91,300)</t>
  </si>
  <si>
    <t>6 Speed cushions - 6927-19 Greenwarth ($20,500)</t>
  </si>
  <si>
    <t>25 Speed cushions - 7016-20 West MacGregor ($114,100)</t>
  </si>
  <si>
    <t>Judson Robinson, Jr. Community Center flooring</t>
  </si>
  <si>
    <t>ATVs (2)</t>
  </si>
  <si>
    <t>Temp Personnel Clear Lake Recycling Center and the METRO - Kingwood Park and Ride</t>
  </si>
  <si>
    <t>HPD - Kingwood and Clear Lake Flock Security cameras</t>
  </si>
  <si>
    <t>Community event dumpster - Harley Davidson-Kingwood</t>
  </si>
  <si>
    <t>Memorial Park Golf Course - purchase of aerator</t>
  </si>
  <si>
    <t xml:space="preserve">Kingwood and Clear Lake right of way mowing </t>
  </si>
  <si>
    <t>HPD Lake Patrol - purchase of storage boxes for high water trucks</t>
  </si>
  <si>
    <t>HPD Lake Patrol - Pressure washer</t>
  </si>
  <si>
    <t>HPD Kingwood - Apex Officer Training Simulator</t>
  </si>
  <si>
    <t>HPD Kingwood - high crime level apartments and business patrol initiatives</t>
  </si>
  <si>
    <t>Water Wonderland Boat Ramp - installation of Lake Houston Zone Map</t>
  </si>
  <si>
    <t>HPD Kingwood - DRT/Communtiy Service/Bike Patrol</t>
  </si>
  <si>
    <t>HPD Kingwood - Priority Investigative Unit</t>
  </si>
  <si>
    <t>Clear Lake - Increased Vehicular Patrol Initiative - Baybrook Mall (R661)</t>
  </si>
  <si>
    <t>Clear Lake - Crime Suppression Initiative - Baybrook Mall (R661)</t>
  </si>
  <si>
    <t>Clear Lake - Crime Suppression Initiative - Baybrook Mall DRT/Communtiy Service/Bike Patrol (R661)</t>
  </si>
  <si>
    <t>HPD Clear Lake - high crime level apartments and business patrol initiatives</t>
  </si>
  <si>
    <t>HPD Clear Lake - high crime level apartments CST</t>
  </si>
  <si>
    <t>Clear Lake - HPD Vice/Narcotics/Homeless Initiative and DRT Overtime</t>
  </si>
  <si>
    <t>HPD Clear Lake trauma kits</t>
  </si>
  <si>
    <t>HPD Clear Lake - Python Radar Unit</t>
  </si>
  <si>
    <t>Hoarder house clean-up - 2434 Long Leaf Pines</t>
  </si>
  <si>
    <t>Harley-Davidson Kingwood special event</t>
  </si>
  <si>
    <t>Kingwood Drive westbound lanes from Green Oak Drive to Chestnut Ridge - Panel replacements ($175k)</t>
  </si>
  <si>
    <t>Kingwood Drive both directions from Chestnut Ridge to Royal Forest  - Panel replacements ($160k)</t>
  </si>
  <si>
    <t>Willow Creek Way from Possum Creek to Flagstone  - Panel replacements ($210k total - $165k Operating and $45k Operating)</t>
  </si>
  <si>
    <t xml:space="preserve">Trees for Houston - installation of trees on El Dorado Blvd. </t>
  </si>
  <si>
    <t>HPD - Northeast HPD Spring Fling</t>
  </si>
  <si>
    <t>Greater Houston Police Activities League</t>
  </si>
  <si>
    <t>D-1-23</t>
  </si>
  <si>
    <t>D-2-23</t>
  </si>
  <si>
    <t>D-3-23</t>
  </si>
  <si>
    <t>D-4-23</t>
  </si>
  <si>
    <t>D-5-23</t>
  </si>
  <si>
    <t>D-6-23</t>
  </si>
  <si>
    <t>D-7-23</t>
  </si>
  <si>
    <t>D-8-23</t>
  </si>
  <si>
    <t>D-9-23</t>
  </si>
  <si>
    <t>D-10-23</t>
  </si>
  <si>
    <t>D-11-23</t>
  </si>
  <si>
    <t>D-12-23</t>
  </si>
  <si>
    <t>D-13-23</t>
  </si>
  <si>
    <t>D-14-23</t>
  </si>
  <si>
    <t>D-15-23</t>
  </si>
  <si>
    <t>D-16-23</t>
  </si>
  <si>
    <t>E-1-23</t>
  </si>
  <si>
    <t>E-2-23</t>
  </si>
  <si>
    <t>E-3-23</t>
  </si>
  <si>
    <t>E-4-23</t>
  </si>
  <si>
    <t>E-5-23</t>
  </si>
  <si>
    <t>E-6-23</t>
  </si>
  <si>
    <t>E-7-23</t>
  </si>
  <si>
    <t>E-8-23</t>
  </si>
  <si>
    <t>E-9-23</t>
  </si>
  <si>
    <t>E-10-23</t>
  </si>
  <si>
    <t>E-11-23</t>
  </si>
  <si>
    <t>E-12-23</t>
  </si>
  <si>
    <t>E-13-23</t>
  </si>
  <si>
    <t>E-14-23</t>
  </si>
  <si>
    <t>E-15-23</t>
  </si>
  <si>
    <t>E-16-23</t>
  </si>
  <si>
    <t>E-17-23</t>
  </si>
  <si>
    <t>E-18-23</t>
  </si>
  <si>
    <t>E-19-23</t>
  </si>
  <si>
    <t>E-20-23</t>
  </si>
  <si>
    <t>E-21-23</t>
  </si>
  <si>
    <t>E-22-23</t>
  </si>
  <si>
    <t>E-23-23</t>
  </si>
  <si>
    <t>E-24-23</t>
  </si>
  <si>
    <t>E-25-23</t>
  </si>
  <si>
    <t>E-26-23</t>
  </si>
  <si>
    <t>E-27-23</t>
  </si>
  <si>
    <t>E-28-23</t>
  </si>
  <si>
    <t>E-29-23</t>
  </si>
  <si>
    <t>E-30-23</t>
  </si>
  <si>
    <t>E-31-23</t>
  </si>
  <si>
    <t>E-32-23</t>
  </si>
  <si>
    <t>E-33-23</t>
  </si>
  <si>
    <t>Career Fair - Alief Center for Advanced Careers</t>
  </si>
  <si>
    <t>The additional cost for sidewalk through the medians along Stoney Brook Drive @ Windsept, Pagewood, and Meadowvale is $81,175.00</t>
  </si>
  <si>
    <t>Neighborhood Matching Grant - Alief Superneoghborhood 25 and Institute of Chinese Culture</t>
  </si>
  <si>
    <t>Reading with a Rapper</t>
  </si>
  <si>
    <t>Illegal Dumping cameras (5)</t>
  </si>
  <si>
    <t>Panel replacement - Cook Road</t>
  </si>
  <si>
    <t>Sidewalk program - Westpark to Gessner</t>
  </si>
  <si>
    <t>Speed cushions - Carver Crest ($20,500)</t>
  </si>
  <si>
    <t>Baneway Dr. (sidewalk/ramps), Imperial Point Rd. (sidewalk/ramps), Langdon Ln. (panels) ($310,000)</t>
  </si>
  <si>
    <t>Overlay/speed cushions - Clarkcrest and Jarvis ($88,325)</t>
  </si>
  <si>
    <t>F-1-23</t>
  </si>
  <si>
    <t>F-2-23</t>
  </si>
  <si>
    <t>F-3-23</t>
  </si>
  <si>
    <t>F-4-23</t>
  </si>
  <si>
    <t>F-5-23</t>
  </si>
  <si>
    <t>F-6-23</t>
  </si>
  <si>
    <t>F-7-23</t>
  </si>
  <si>
    <t>F-8-23</t>
  </si>
  <si>
    <t>F-9-23</t>
  </si>
  <si>
    <t>F-10-23</t>
  </si>
  <si>
    <t>F-11-23</t>
  </si>
  <si>
    <t>F-12-23</t>
  </si>
  <si>
    <t>F-13-23</t>
  </si>
  <si>
    <t>F-14-23</t>
  </si>
  <si>
    <t>F-15-23</t>
  </si>
  <si>
    <t>F-16-23</t>
  </si>
  <si>
    <t>F-17-23</t>
  </si>
  <si>
    <t>F-18-23</t>
  </si>
  <si>
    <t>Crosswalk painting - San Felipe and Bellmeade</t>
  </si>
  <si>
    <t xml:space="preserve">Sponsorship of mounted patrol </t>
  </si>
  <si>
    <t>Panel replacement - Tecumseh Circle, Deerwood Rd., and Riverview Way ($158,000)</t>
  </si>
  <si>
    <t>Panel replacements - 11666 Southlake Dr. ($13,000)</t>
  </si>
  <si>
    <t>Panel replacement - Eldridge Parkway ($44,000)</t>
  </si>
  <si>
    <t xml:space="preserve">Kendall Library - mural/beautification </t>
  </si>
  <si>
    <t xml:space="preserve">Central - Two Cordless drill @ $279 a piece from Home Depot DEWALT 20-Volt MAX XR Cordless Brushless Drill/Impact Combo Kit with Two 20-Volt 2.0Ah Batteries and Charger (2-Tool) DCK283D2 (homedepot.com) total of $558 </t>
  </si>
  <si>
    <t>Speed cushions - Kimberley Lane ($25k)</t>
  </si>
  <si>
    <t>(1) Kirby and San Felipe, (2) Kirby and Avalon (3) San Felipe and Willowick and (4) Wilcrest and Indian Trail - Repaint crosswalks ($24.5k)</t>
  </si>
  <si>
    <t>(1) Kimberly and Country Place (2) Fern and Country Place - Pavement markings ($9k)</t>
  </si>
  <si>
    <t>Panel Replacement - 11666 Southlake Dr. ($13k)</t>
  </si>
  <si>
    <t>12V 200Ah SLA AGM Battery Replacement for Solar Systems by Casil (HPD Westside Patrol)</t>
  </si>
  <si>
    <t>Reinstallation of speed cushion - 723-725 Wycliffe ($5,000)</t>
  </si>
  <si>
    <t>Mounted patrol - Holiday shooping center patrol</t>
  </si>
  <si>
    <t>R/R Sidewalk - Richmond Ave. eastbound from Ingersoll to the bus stop ($21k)</t>
  </si>
  <si>
    <t>Overlay - 5750 Sugar Hill to Bering Drive ($54k)</t>
  </si>
  <si>
    <t xml:space="preserve">Road rehab - San Saba from Kirby to Dickey Place ($115k) </t>
  </si>
  <si>
    <t>Rectangular Rapid Flashing Crosswalk Beacon at Briar Forest at Wellington Arch near Daily Elementary ($36.5k)</t>
  </si>
  <si>
    <t>Rectangular Rapid Flashing Crosswalk Beacon installed at the intersection of Taylorcrest Rd. and Brittmore Rd. near Rummel Creek Elementary ($40k)</t>
  </si>
  <si>
    <t>Repair broken esplanade curbs along Fountain View Dr. between Inwood Dr. and Westheimer Rd.</t>
  </si>
  <si>
    <t>Repair broken curbs along Gessner Rd. at intersections with Warrenton Dr., Haversham Dr., and at intersection with Bayou Shadows St.</t>
  </si>
  <si>
    <t>Midwest - JN Tactical Breaching Ram TR-1CQ</t>
  </si>
  <si>
    <t>Midwest - Jersey Tactical JTC Pro Claw</t>
  </si>
  <si>
    <t>Midwest - Crime Tech #M Late/Livescan Fingerprint Lift Pads - 5 pads @ $4.45 each from Crimetech</t>
  </si>
  <si>
    <t>Panel replacements - Woodway Dr. westbound</t>
  </si>
  <si>
    <t>Panel replacement - near 10198 Briar Dr.</t>
  </si>
  <si>
    <t xml:space="preserve">SPARK Park - Walnut Bend Elementary </t>
  </si>
  <si>
    <t>Houston Community Toolbank</t>
  </si>
  <si>
    <t>Sidewalk - 2221 Westcreek Lane</t>
  </si>
  <si>
    <t>River Oaks Park - repair tennis/pickleball courts</t>
  </si>
  <si>
    <t>NTMP - Colonial Gardens (Glenburnie St.) ($5k)</t>
  </si>
  <si>
    <t>Urban Scholars Program - Booker T. Washington, Northside HS, North Shore HS</t>
  </si>
  <si>
    <t>Spay &amp; Neuter/Wellness clinic for dogs and cats</t>
  </si>
  <si>
    <t>SPARK Park - Browning Elem. &amp; Jefferson Elem.</t>
  </si>
  <si>
    <t>Flock License Plate Readers</t>
  </si>
  <si>
    <t>Mini-murals - Lathrop &amp; Market (Bonita Gardens)</t>
  </si>
  <si>
    <t>CASE - Yes Prep Thrive $5K.  MECA at Dow School MECA at TBH Center $5K.  Booker T. Washington High School $5K</t>
  </si>
  <si>
    <t>Speed cushions for traffic safety (NTMP) - 6711-17 AVENUE PLACE - ($70k)</t>
  </si>
  <si>
    <t>NTMP Oakridge project # H-21-21 - 7104-21 - ($5k)</t>
  </si>
  <si>
    <t>Washington Ave at Houston Ave overall pavement marking and signage plan ($100k)</t>
  </si>
  <si>
    <t>G-1-23</t>
  </si>
  <si>
    <t>G-2-23</t>
  </si>
  <si>
    <t>G-3-23</t>
  </si>
  <si>
    <t>G-4-23</t>
  </si>
  <si>
    <t>G-5-23</t>
  </si>
  <si>
    <t>G-6-23</t>
  </si>
  <si>
    <t>G-7-23</t>
  </si>
  <si>
    <t>G-8-23</t>
  </si>
  <si>
    <t>G-9-23</t>
  </si>
  <si>
    <t>G-10-23</t>
  </si>
  <si>
    <t>G-11-23</t>
  </si>
  <si>
    <t>G-12-23</t>
  </si>
  <si>
    <t>G-13-23</t>
  </si>
  <si>
    <t>G-14-23</t>
  </si>
  <si>
    <t>G-15-23</t>
  </si>
  <si>
    <t>G-16-23</t>
  </si>
  <si>
    <t>G-17-23</t>
  </si>
  <si>
    <t>G-18-23</t>
  </si>
  <si>
    <t>G-19-23</t>
  </si>
  <si>
    <t>G-20-23</t>
  </si>
  <si>
    <t>G-21-23</t>
  </si>
  <si>
    <t>G-22-23</t>
  </si>
  <si>
    <t>G-23-23</t>
  </si>
  <si>
    <t>G-24-23</t>
  </si>
  <si>
    <t>G-25-23</t>
  </si>
  <si>
    <t>G-26-23</t>
  </si>
  <si>
    <t>G-27-23</t>
  </si>
  <si>
    <t>G-28-23</t>
  </si>
  <si>
    <t>G-29-23</t>
  </si>
  <si>
    <t>G-30-23</t>
  </si>
  <si>
    <t>G-31-23</t>
  </si>
  <si>
    <t>G-32-23</t>
  </si>
  <si>
    <t>G-33-23</t>
  </si>
  <si>
    <t>G-34-23</t>
  </si>
  <si>
    <t>G-35-23</t>
  </si>
  <si>
    <t>G-36-23</t>
  </si>
  <si>
    <t>G-37-23</t>
  </si>
  <si>
    <t>G-38-23</t>
  </si>
  <si>
    <t>G-39-23</t>
  </si>
  <si>
    <t>G-40-23</t>
  </si>
  <si>
    <t>G-41-23</t>
  </si>
  <si>
    <t>H-1-23</t>
  </si>
  <si>
    <t>H-2-23</t>
  </si>
  <si>
    <t>H-3-23</t>
  </si>
  <si>
    <t>H-4-23</t>
  </si>
  <si>
    <t>H-5-23</t>
  </si>
  <si>
    <t>H-6-23</t>
  </si>
  <si>
    <t>H-7-23</t>
  </si>
  <si>
    <t>H-8-23</t>
  </si>
  <si>
    <t>H-9-23</t>
  </si>
  <si>
    <t>H-10-23</t>
  </si>
  <si>
    <t>H-11-23</t>
  </si>
  <si>
    <t>H-12-23</t>
  </si>
  <si>
    <t>H-13-23</t>
  </si>
  <si>
    <t>H-14-23</t>
  </si>
  <si>
    <t>H-15-23</t>
  </si>
  <si>
    <t>H-16-23</t>
  </si>
  <si>
    <t>H-17-23</t>
  </si>
  <si>
    <t>H-18-23</t>
  </si>
  <si>
    <t>H-19-23</t>
  </si>
  <si>
    <t>H-20-23</t>
  </si>
  <si>
    <t>H-21-23</t>
  </si>
  <si>
    <t>H-22-23</t>
  </si>
  <si>
    <t>H-23-23</t>
  </si>
  <si>
    <t>Street lights - 12110 Grove Ridge, 7900 Lenora &amp; 8200 Glenloch</t>
  </si>
  <si>
    <t>Street light installation - 7900 Lennora &amp; 8200 Glenloch (2)</t>
  </si>
  <si>
    <t>SPARK Park - Davila Elem</t>
  </si>
  <si>
    <t>NTMP - Santa Rosa 6728-17 ($95,900)</t>
  </si>
  <si>
    <t>NTMP - 6301-13 Manchester ($23,900)</t>
  </si>
  <si>
    <t>Boys &amp; Girls Club academic support at Cristo Rey Jesuit High School</t>
  </si>
  <si>
    <t>R/R asphalt roadway, curb and gutter - 4700 Rusk</t>
  </si>
  <si>
    <t>Tennis court colorization project at Clinton, Charlton, and Mason Parks</t>
  </si>
  <si>
    <t>B-Cycle Station - Magnolia Transit Center</t>
  </si>
  <si>
    <t>On-call trash collections</t>
  </si>
  <si>
    <t>Panel replacements - Navigation Blvd., between Harrisburg and 75th St. ($190k)</t>
  </si>
  <si>
    <t>NTMP - 6630-16 Broadway /Park Place ($73k)</t>
  </si>
  <si>
    <t>NTMP - 6821-18 Houston Gateway ($77.6k)</t>
  </si>
  <si>
    <t>Spay/neuter services</t>
  </si>
  <si>
    <t>I-1-23</t>
  </si>
  <si>
    <t>I-2-23</t>
  </si>
  <si>
    <t>I-3-23</t>
  </si>
  <si>
    <t>I-4-23</t>
  </si>
  <si>
    <t>I-5-23</t>
  </si>
  <si>
    <t>I-6-23</t>
  </si>
  <si>
    <t>I-7-23</t>
  </si>
  <si>
    <t>I-8-23</t>
  </si>
  <si>
    <t>I-9-23</t>
  </si>
  <si>
    <t>I-10-23</t>
  </si>
  <si>
    <t>I-11-23</t>
  </si>
  <si>
    <t>I-12-23</t>
  </si>
  <si>
    <t>I-13-23</t>
  </si>
  <si>
    <t>I-14-23</t>
  </si>
  <si>
    <t>I-15-23</t>
  </si>
  <si>
    <t>I-16-23</t>
  </si>
  <si>
    <t>I-17-23</t>
  </si>
  <si>
    <t>I-18-23</t>
  </si>
  <si>
    <t>I-19-23</t>
  </si>
  <si>
    <t>I-20-23</t>
  </si>
  <si>
    <t>I-21-23</t>
  </si>
  <si>
    <t>I-22-23</t>
  </si>
  <si>
    <t>HPD DRT OT - South Gessner</t>
  </si>
  <si>
    <t>NTMP - Beverly Village - 7139-21  ($49.8k)</t>
  </si>
  <si>
    <t>7218-22 Gulfton NTMP - ($13.1k)</t>
  </si>
  <si>
    <t xml:space="preserve">Spay/neuter, rabies vaccination, microchip and pet registration event </t>
  </si>
  <si>
    <t>Braeburn Glen 7201-22 (additional funding) ($39.8k)</t>
  </si>
  <si>
    <t>Panel replacement - 7731 Romney Rd. Issue ID01011J ($21k)</t>
  </si>
  <si>
    <t>Panel replacement - corner of Triola Ln. and Redding Rd. Issue ID01061J ($58K)</t>
  </si>
  <si>
    <t xml:space="preserve">Panel replacement - 8061 S. Gessner Rd. Issue ID01081J ($30,800)  </t>
  </si>
  <si>
    <t>Panel replacement - Braeburn Valley West 9130 Willow Meadow Issue ID01071J ($27.5)</t>
  </si>
  <si>
    <t>IssueID01091J - Sidewalk is needed on the west portion of South Course - Between Spice Lane and the ditch. $38k</t>
  </si>
  <si>
    <t>Opt.1 $14,000 - MOVING forward with Option 1 (Opt.2 $29,000 )</t>
  </si>
  <si>
    <t>SPARK Parks - Mandarin Immersion Magnet School upgrades</t>
  </si>
  <si>
    <t>St. George Place Management - ILA flock cameras</t>
  </si>
  <si>
    <t>Bonham Acres Park/Sharpstown Park - tennis courts</t>
  </si>
  <si>
    <t>TIRZ 20 Social Services Corridor - constructionof public sidewalks and ADA ramps ILA ($50K)</t>
  </si>
  <si>
    <t>HPD Midwest - Handgun safe distribution</t>
  </si>
  <si>
    <t>Sidewalk &amp; ADA - TIRZ 20 ($50k)</t>
  </si>
  <si>
    <t>NTMP 7234-22 (speed cushions) Sands Point (between Gessner &amp; Fondren) ($24,300)</t>
  </si>
  <si>
    <t>SPARK Park - J Rodriguez Elementary</t>
  </si>
  <si>
    <t>HFD - Station 28 equipment and upgrades</t>
  </si>
  <si>
    <t>HFD - Station 51 equipment and upgrades</t>
  </si>
  <si>
    <t>HFD - Station 68 equipment and upgrades</t>
  </si>
  <si>
    <t>J-1-23</t>
  </si>
  <si>
    <t>J-2-23</t>
  </si>
  <si>
    <t>J-3-23</t>
  </si>
  <si>
    <t>J-4-23</t>
  </si>
  <si>
    <t>J-5-23</t>
  </si>
  <si>
    <t>J-6-23</t>
  </si>
  <si>
    <t>J-7-23</t>
  </si>
  <si>
    <t>J-8-23</t>
  </si>
  <si>
    <t>J-9-23</t>
  </si>
  <si>
    <t>J-10-23</t>
  </si>
  <si>
    <t>J-11-23</t>
  </si>
  <si>
    <t>J-12-23</t>
  </si>
  <si>
    <t>J-13-23</t>
  </si>
  <si>
    <t>J-14-23</t>
  </si>
  <si>
    <t>J-15-23</t>
  </si>
  <si>
    <t>J-16-23</t>
  </si>
  <si>
    <t>J-17-23</t>
  </si>
  <si>
    <t>J-18-23</t>
  </si>
  <si>
    <t>J-19-23</t>
  </si>
  <si>
    <t>J-20-23</t>
  </si>
  <si>
    <t>J-21-23</t>
  </si>
  <si>
    <t>J-22-23</t>
  </si>
  <si>
    <t>J-23-23</t>
  </si>
  <si>
    <t>J-24-23</t>
  </si>
  <si>
    <t>J-25-23</t>
  </si>
  <si>
    <t>J-26-23</t>
  </si>
  <si>
    <t>J-27-23</t>
  </si>
  <si>
    <t>J-28-23</t>
  </si>
  <si>
    <t>J-29-23</t>
  </si>
  <si>
    <t>J-30-23</t>
  </si>
  <si>
    <t>J-31-23</t>
  </si>
  <si>
    <t>J-32-23</t>
  </si>
  <si>
    <t>J-33-23</t>
  </si>
  <si>
    <t>J-34-23</t>
  </si>
  <si>
    <t>Willow Waterhole - fishing pier</t>
  </si>
  <si>
    <t>SPARK Park - Anderson Elementary</t>
  </si>
  <si>
    <t>Issue ID 00731K - Remove and replace sidewalk at 17210 Quail Glen Dr., Mo City ($4,400)</t>
  </si>
  <si>
    <t>Issue ID 00721K - Replace concrete panels at several locations ($343,500)</t>
  </si>
  <si>
    <t>Workshop for community improvement and engagement</t>
  </si>
  <si>
    <t>Issue ID 00761K - Replace concrete street panel at Hiram Clarke and US 90 ($19,500)</t>
  </si>
  <si>
    <t xml:space="preserve">12300 Fondren Meadows headed southbound at West Airport - 1 8000 Kirby at La Concha - 2 1300 - 1400 La Concha - 3 8300 West Airport at South Gessner - $176,376.72 ($43,767.72 - Operating; $132,600.00 - Metro </t>
  </si>
  <si>
    <t xml:space="preserve">Grant Five Corners Improvement District </t>
  </si>
  <si>
    <t>R/R sidewalk at 6218 Sanford, along Bob White</t>
  </si>
  <si>
    <t>100 Crime Stoppers, Illegal Dumping signs from</t>
  </si>
  <si>
    <t>South Houston Concerned Citizens Coalition</t>
  </si>
  <si>
    <t>Community Shred Day - 3 locations (4315 W. Fuqua, 5200 Willowbend, &amp; 5107 Ridgecreek Circle)</t>
  </si>
  <si>
    <t>Townwood Park - temporary employee(s)</t>
  </si>
  <si>
    <t>K-1-23</t>
  </si>
  <si>
    <t>K-2-23</t>
  </si>
  <si>
    <t>K-3-23</t>
  </si>
  <si>
    <t>K-4-23</t>
  </si>
  <si>
    <t>K-5-23</t>
  </si>
  <si>
    <t>K-6-23</t>
  </si>
  <si>
    <t>K-7-23</t>
  </si>
  <si>
    <t>K-8-23</t>
  </si>
  <si>
    <t>K-9-23</t>
  </si>
  <si>
    <t>K-10-23</t>
  </si>
  <si>
    <t>K-11-23</t>
  </si>
  <si>
    <t>K-12-23</t>
  </si>
  <si>
    <t>K-13-23</t>
  </si>
  <si>
    <t>K-14-23</t>
  </si>
  <si>
    <t>K-15-23</t>
  </si>
  <si>
    <t>K-16-23</t>
  </si>
  <si>
    <t>K-17-23</t>
  </si>
  <si>
    <t>BARC</t>
  </si>
  <si>
    <t>HTV</t>
  </si>
  <si>
    <t>ARA</t>
  </si>
  <si>
    <t>MYR-EconDev</t>
  </si>
  <si>
    <t>MYR-Education</t>
  </si>
  <si>
    <t>MYR-Homeland Security</t>
  </si>
  <si>
    <t>A-22-23</t>
  </si>
  <si>
    <t>SPARK Park - Hollibrook Elementary</t>
  </si>
  <si>
    <t>C-29-23</t>
  </si>
  <si>
    <t>C-30-23</t>
  </si>
  <si>
    <t>Families with PRIDE - Levy Park</t>
  </si>
  <si>
    <t>MOSE</t>
  </si>
  <si>
    <t>Meals on Wheels</t>
  </si>
  <si>
    <t>D-17-23</t>
  </si>
  <si>
    <t>D-18-23</t>
  </si>
  <si>
    <t>D-19-23</t>
  </si>
  <si>
    <t>D-20-23</t>
  </si>
  <si>
    <t>HPD Southeast - ATVs</t>
  </si>
  <si>
    <t>Earthday Event at Blue Triangle Community Center - document shred</t>
  </si>
  <si>
    <t>Earthday Event at Blue Triangle Community Center - electronic device disposal</t>
  </si>
  <si>
    <t>HPD Air Support &amp; TSU - aerial drone research project</t>
  </si>
  <si>
    <t>G-42.23</t>
  </si>
  <si>
    <t>HPD - Midwest Patrol traffic enforcement</t>
  </si>
  <si>
    <t>K-18-23</t>
  </si>
  <si>
    <t>Afterschool Arts Program - multiple District K locations</t>
  </si>
  <si>
    <t>A-23-23</t>
  </si>
  <si>
    <t>A-24-23</t>
  </si>
  <si>
    <t>A-25-23</t>
  </si>
  <si>
    <t>A-26-23</t>
  </si>
  <si>
    <t>A-27-23</t>
  </si>
  <si>
    <t>A-28-23</t>
  </si>
  <si>
    <t>A-29-23</t>
  </si>
  <si>
    <t>A-30-23</t>
  </si>
  <si>
    <t xml:space="preserve">Northwest Division - purchase of 17 Flock cameras </t>
  </si>
  <si>
    <t>Northwest Division - ATV</t>
  </si>
  <si>
    <t>Carverdale Community Center - 2 sets of pickleball paddles</t>
  </si>
  <si>
    <t>Intersection modification - Campbell and Peppermill ($28k)</t>
  </si>
  <si>
    <t>Safe route to Smith Elementary School ($51.92k)</t>
  </si>
  <si>
    <t>Speed cushions ($162.08k)</t>
  </si>
  <si>
    <t>North Divison - ATV</t>
  </si>
  <si>
    <t>OEM</t>
  </si>
  <si>
    <t>B-17-23</t>
  </si>
  <si>
    <t>B-18-23</t>
  </si>
  <si>
    <t>B-19-23</t>
  </si>
  <si>
    <t>B-20-23</t>
  </si>
  <si>
    <t>B-21-23</t>
  </si>
  <si>
    <t>B-22-23</t>
  </si>
  <si>
    <t>B-23-23</t>
  </si>
  <si>
    <t>Speed Cushions - Fifth Ward NORTH: Union Pacific Yar/Lee EAST: Lockwood SOUTH: Lyons WEST: Waco ($95.9k)</t>
  </si>
  <si>
    <t>Speed cushions - Lakewood neighborhood ($127.8k)</t>
  </si>
  <si>
    <t>Speed cushions - Acres Homes neighborhood ($106.6k)</t>
  </si>
  <si>
    <t>Speed cushions - Birarwick neighborhood ($29.9k) $21,300 - Operating; $8,600 - METRO</t>
  </si>
  <si>
    <t>Trinity Gardens Park - design for park phasing plan and park design</t>
  </si>
  <si>
    <t>Trotter Park - replace playground</t>
  </si>
  <si>
    <t>C-31-23</t>
  </si>
  <si>
    <t>C-32-23</t>
  </si>
  <si>
    <t>C-33-23</t>
  </si>
  <si>
    <t>C-34-23</t>
  </si>
  <si>
    <t>C-35-23</t>
  </si>
  <si>
    <t>C-36-23</t>
  </si>
  <si>
    <t>C-37-23</t>
  </si>
  <si>
    <t>C-38-23</t>
  </si>
  <si>
    <t>C-39-23</t>
  </si>
  <si>
    <t>Annual Rain Barrel Sale (We subsidize the cost for residents and sell them to district C Residents. max 200 barrels ($67/barrel)</t>
  </si>
  <si>
    <t>Pedestrian crossings safety improvement - various locations</t>
  </si>
  <si>
    <t>SPARK Parks - Field Elementary, Helms Elementary &amp; Baker Elementary</t>
  </si>
  <si>
    <t>Street rehabilitations and improvements throughout District C</t>
  </si>
  <si>
    <t>SPARK Park - Sinclair Elementary - 700 children develop a tile mosaic that highlights the character of the school/neighborhood</t>
  </si>
  <si>
    <t>Street repairs in East Montrose ($150k)</t>
  </si>
  <si>
    <t>Various street, crossing, drainage improvements ($200k)</t>
  </si>
  <si>
    <t>Various sidewalk, ramp, ADA improvements ($150k)</t>
  </si>
  <si>
    <t>MYR</t>
  </si>
  <si>
    <t>D-21-23</t>
  </si>
  <si>
    <t>D-22-23</t>
  </si>
  <si>
    <t>D-23-23</t>
  </si>
  <si>
    <t>D-24-23</t>
  </si>
  <si>
    <t>D-25-23</t>
  </si>
  <si>
    <t>D-26-23</t>
  </si>
  <si>
    <t>D-27-23</t>
  </si>
  <si>
    <t>D-28-23</t>
  </si>
  <si>
    <t>D-29-23</t>
  </si>
  <si>
    <t>D-30-23</t>
  </si>
  <si>
    <t>D-31-23</t>
  </si>
  <si>
    <t>Computer Labs at Sunnyside Park Community Center</t>
  </si>
  <si>
    <t>Cuney Homes Community Center - Bridging the Digital Divide</t>
  </si>
  <si>
    <t>Portable AC Units for Seniors</t>
  </si>
  <si>
    <t>To support HFD Staff Psychologist program, hire an additional P/T therapist</t>
  </si>
  <si>
    <t>17-speed cushion - Southlawn - 6721-17 - Bound by Scott, Holmes Road, Cullen Blvd ($58,100)</t>
  </si>
  <si>
    <t>RYDE Transportation Pilot Program</t>
  </si>
  <si>
    <t>Second Chance Job Fair</t>
  </si>
  <si>
    <t>Immigrant children summer school - Augustana Lutheran Church</t>
  </si>
  <si>
    <t>Student Summer Enrichment Program - Worthing High School</t>
  </si>
  <si>
    <t>Installation of shelter concrete pads for multiple METRO locations ($85.65k)</t>
  </si>
  <si>
    <t>Steppin' Back in Time Photo Exhibit - Emancipation Park Cultural Center</t>
  </si>
  <si>
    <t>(blank)</t>
  </si>
  <si>
    <t>OBO</t>
  </si>
  <si>
    <t>E-34-23</t>
  </si>
  <si>
    <t>Neighborhood Matching Grant - University Green Patio Homeowners Association</t>
  </si>
  <si>
    <t>F-19-23</t>
  </si>
  <si>
    <t>F-20-23</t>
  </si>
  <si>
    <t>F-21-23</t>
  </si>
  <si>
    <t>F-22-23</t>
  </si>
  <si>
    <t>HPD - Midwest DRT Overtime After Hours (Richmond Corridor)</t>
  </si>
  <si>
    <t xml:space="preserve">Speed cushions - Westchase Forest </t>
  </si>
  <si>
    <t>Speed cushions - Richmond Estates</t>
  </si>
  <si>
    <t xml:space="preserve">Oak Harbor Subdivision (near the intersection of S. Dairy Ashford and Wispwind Dr.) - panel replacement </t>
  </si>
  <si>
    <t>G-43-23</t>
  </si>
  <si>
    <t>G-44-23</t>
  </si>
  <si>
    <t>G-45-23</t>
  </si>
  <si>
    <t>G-46-23</t>
  </si>
  <si>
    <t>G-47-23</t>
  </si>
  <si>
    <t>G-48-23</t>
  </si>
  <si>
    <t>G-49-23</t>
  </si>
  <si>
    <t>HPD Midwest - Concept2 Rowing Machine</t>
  </si>
  <si>
    <t>HPD Midwest - Procool Refrigeration Beverage Cooler</t>
  </si>
  <si>
    <t>Kettering Drive (from Westheimer Road to Newcastle Drive) - pavement markings</t>
  </si>
  <si>
    <t>Near 14326 Chadbourne Drive - panel replacements</t>
  </si>
  <si>
    <t>Extension of median curb - San Felipe and Westcreek</t>
  </si>
  <si>
    <t>Central Patrol - seven patrol bikes and accessories</t>
  </si>
  <si>
    <t>Westside Patrol - Overtime</t>
  </si>
  <si>
    <t>H-24-23</t>
  </si>
  <si>
    <t>H-25-23</t>
  </si>
  <si>
    <t>H-26-23</t>
  </si>
  <si>
    <t>H-27-23</t>
  </si>
  <si>
    <t>Moody Park Bike Connector ($320K)</t>
  </si>
  <si>
    <t>HPD Overtime - Crosstimbers &amp; Fulton</t>
  </si>
  <si>
    <t>HPD DRT Overtime - Moody Park</t>
  </si>
  <si>
    <t>Woodland Park - tennis court resurfacing/outdoor basketball court restriped</t>
  </si>
  <si>
    <t>I-23-23</t>
  </si>
  <si>
    <t>I-24-23</t>
  </si>
  <si>
    <t>I-25-23</t>
  </si>
  <si>
    <t>I-26-23</t>
  </si>
  <si>
    <t>I-27-23</t>
  </si>
  <si>
    <t>License plate reader cameras</t>
  </si>
  <si>
    <t>Vice Unit - purchase of undercover surveillance equipment</t>
  </si>
  <si>
    <t xml:space="preserve">New sidewalk - 1200-2000 Sunnyland St. </t>
  </si>
  <si>
    <t>Vice Unit - overtime initiative along Gulf Freeway</t>
  </si>
  <si>
    <t>Panel replacements on Navigation Blvd. between Harrisburg and 75th St. $190k</t>
  </si>
  <si>
    <t>J-35-23</t>
  </si>
  <si>
    <t>J-36-23</t>
  </si>
  <si>
    <t>J-37-23</t>
  </si>
  <si>
    <t>J-38-23</t>
  </si>
  <si>
    <t>J-39-23</t>
  </si>
  <si>
    <t>J-40-23</t>
  </si>
  <si>
    <t>J-41-23</t>
  </si>
  <si>
    <t>J-42-23</t>
  </si>
  <si>
    <t>J-43-23</t>
  </si>
  <si>
    <t>J-44-23</t>
  </si>
  <si>
    <t>J-45-23</t>
  </si>
  <si>
    <t>J-46-23</t>
  </si>
  <si>
    <t>J-47-23</t>
  </si>
  <si>
    <t>J-48-23</t>
  </si>
  <si>
    <t>J-49-23</t>
  </si>
  <si>
    <t>J-50-23</t>
  </si>
  <si>
    <t>HPD P.E.A.C.E. Training Program</t>
  </si>
  <si>
    <t>Walking trail - Bonhomme Acres, Braeburn Valley and surrounding apartment communities</t>
  </si>
  <si>
    <t>ILA - Gulfton Municipal Management District and HPD for Shotspotter</t>
  </si>
  <si>
    <t xml:space="preserve">ILA - St. George Place Management District  for right-of-way along Chimney Rock, between Westpark and Richmond </t>
  </si>
  <si>
    <t>Sharpstown Green Park - design and implementation of enhancements</t>
  </si>
  <si>
    <t>Marian Park - upgrades to gymnasium and locker room</t>
  </si>
  <si>
    <t>2023 MTFP Amendment Requests: 7. Council District J – Wilcrest Drive Wilcrest Drive from Beechnut Street to Bissonnet Street</t>
  </si>
  <si>
    <t>ADA ramps - Reamer and Braewick Issue ID 1191 ($14k)</t>
  </si>
  <si>
    <t>New ADA ramps - Bob White and Shadow Crest Issue ID 1201 ($14k)</t>
  </si>
  <si>
    <t>New ARA ramps - Robindell and Birdwood Issue ID 1231 ($14k)</t>
  </si>
  <si>
    <t>New Sidewalk 1181 Remove/Replace Sidewalk Beechnut (McAvoy-Bintliff) ($72.5k)</t>
  </si>
  <si>
    <t>The India House - ILA with Brays Oaks Management District and MoEd</t>
  </si>
  <si>
    <t>Keegans Bayou Trail signage</t>
  </si>
  <si>
    <t>BARC Sweep - Braeburn Valley West &amp; Sharpstown</t>
  </si>
  <si>
    <t>St. George Place Management District - modifications ($20k)</t>
  </si>
  <si>
    <t>Shenadoah Project: Gulfton II 7333-23 ($30k)</t>
  </si>
  <si>
    <t>MoED</t>
  </si>
  <si>
    <t>K-19-23</t>
  </si>
  <si>
    <t>K-20-23</t>
  </si>
  <si>
    <t>K-21-23</t>
  </si>
  <si>
    <t>K-22-23</t>
  </si>
  <si>
    <t>K-23-23</t>
  </si>
  <si>
    <t>K-24-23</t>
  </si>
  <si>
    <t>K-25-23</t>
  </si>
  <si>
    <t>K-26-23</t>
  </si>
  <si>
    <t>Brays Oaks Management District - Illegal dumping</t>
  </si>
  <si>
    <t>5 Corners Management District - Illegal dumping</t>
  </si>
  <si>
    <t>WiFi at Marian Communtiy Center</t>
  </si>
  <si>
    <t>HPD Southwest Command - Overtime</t>
  </si>
  <si>
    <t xml:space="preserve">Texas Black Expo </t>
  </si>
  <si>
    <t>Remove and replace sidewalks - Bob White, between W. Airport and W. Bellfort</t>
  </si>
  <si>
    <t>Remove and replace sidewalk - Trail Lake Dr., between Stancliff St. and Player St.</t>
  </si>
  <si>
    <t>Marian Park Community Center Gymnasium upgrades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</si>
</sst>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_(* #,##0_);_(* \(#,##0\);_(* &quot;-&quot;??_);_(@_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gradientFill degree="90">
        <stop position="0">
          <color rgb="FFFFC000"/>
        </stop>
        <stop position="1">
          <color rgb="FF00B0F0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8" fontId="0" fillId="0" borderId="0" xfId="0" applyNumberFormat="1"/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6" borderId="0" xfId="0" applyFill="1" applyBorder="1" applyAlignment="1">
      <alignment vertical="top"/>
    </xf>
    <xf numFmtId="0" fontId="1" fillId="7" borderId="1" xfId="0" applyFont="1" applyFill="1" applyBorder="1" applyAlignment="1">
      <alignment horizontal="right"/>
    </xf>
    <xf numFmtId="8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wrapText="1"/>
    </xf>
    <xf numFmtId="0" fontId="0" fillId="8" borderId="0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8" fontId="0" fillId="0" borderId="4" xfId="0" applyNumberFormat="1" applyBorder="1"/>
    <xf numFmtId="8" fontId="0" fillId="0" borderId="5" xfId="0" applyNumberFormat="1" applyBorder="1"/>
    <xf numFmtId="8" fontId="0" fillId="0" borderId="6" xfId="0" applyNumberFormat="1" applyBorder="1"/>
    <xf numFmtId="8" fontId="1" fillId="7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0" fillId="0" borderId="0" xfId="0" applyFont="1"/>
    <xf numFmtId="8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8" fontId="7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3" fontId="1" fillId="7" borderId="1" xfId="0" applyNumberFormat="1" applyFont="1" applyFill="1" applyBorder="1" applyAlignment="1">
      <alignment horizontal="right"/>
    </xf>
    <xf numFmtId="8" fontId="0" fillId="0" borderId="0" xfId="0" applyNumberFormat="1" applyFont="1"/>
    <xf numFmtId="0" fontId="0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6" fontId="0" fillId="0" borderId="0" xfId="0" applyNumberFormat="1"/>
    <xf numFmtId="38" fontId="0" fillId="0" borderId="0" xfId="0" applyNumberFormat="1"/>
    <xf numFmtId="0" fontId="0" fillId="5" borderId="0" xfId="0" applyFill="1"/>
    <xf numFmtId="0" fontId="1" fillId="7" borderId="1" xfId="0" applyNumberFormat="1" applyFont="1" applyFill="1" applyBorder="1" applyAlignment="1">
      <alignment wrapText="1"/>
    </xf>
    <xf numFmtId="8" fontId="0" fillId="0" borderId="0" xfId="0" applyNumberFormat="1" applyFont="1" applyFill="1"/>
    <xf numFmtId="0" fontId="0" fillId="9" borderId="0" xfId="0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8" fontId="2" fillId="6" borderId="1" xfId="0" applyNumberFormat="1" applyFont="1" applyFill="1" applyBorder="1" applyAlignment="1">
      <alignment horizontal="right"/>
    </xf>
    <xf numFmtId="0" fontId="2" fillId="6" borderId="1" xfId="0" applyNumberFormat="1" applyFont="1" applyFill="1" applyBorder="1" applyAlignment="1">
      <alignment wrapText="1"/>
    </xf>
    <xf numFmtId="0" fontId="5" fillId="0" borderId="0" xfId="0" applyFont="1" applyFill="1"/>
    <xf numFmtId="8" fontId="2" fillId="6" borderId="1" xfId="0" applyNumberFormat="1" applyFont="1" applyFill="1" applyBorder="1"/>
    <xf numFmtId="8" fontId="5" fillId="6" borderId="1" xfId="0" applyNumberFormat="1" applyFont="1" applyFill="1" applyBorder="1"/>
    <xf numFmtId="0" fontId="5" fillId="0" borderId="0" xfId="0" applyFo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8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8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/>
    <xf numFmtId="8" fontId="0" fillId="4" borderId="1" xfId="0" applyNumberFormat="1" applyFont="1" applyFill="1" applyBorder="1"/>
    <xf numFmtId="0" fontId="0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right" vertical="top" wrapText="1"/>
    </xf>
    <xf numFmtId="3" fontId="2" fillId="6" borderId="1" xfId="0" applyNumberFormat="1" applyFont="1" applyFill="1" applyBorder="1" applyAlignment="1">
      <alignment horizontal="right"/>
    </xf>
    <xf numFmtId="8" fontId="5" fillId="0" borderId="0" xfId="0" applyNumberFormat="1" applyFont="1"/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8" fontId="0" fillId="7" borderId="1" xfId="0" applyNumberFormat="1" applyFont="1" applyFill="1" applyBorder="1"/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8" fontId="2" fillId="6" borderId="2" xfId="0" applyNumberFormat="1" applyFont="1" applyFill="1" applyBorder="1"/>
    <xf numFmtId="8" fontId="5" fillId="6" borderId="2" xfId="0" applyNumberFormat="1" applyFont="1" applyFill="1" applyBorder="1"/>
    <xf numFmtId="0" fontId="2" fillId="6" borderId="2" xfId="0" applyNumberFormat="1" applyFont="1" applyFill="1" applyBorder="1" applyAlignment="1">
      <alignment wrapText="1"/>
    </xf>
    <xf numFmtId="0" fontId="5" fillId="6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wrapText="1"/>
    </xf>
    <xf numFmtId="0" fontId="5" fillId="6" borderId="0" xfId="0" applyFont="1" applyFill="1" applyAlignment="1">
      <alignment horizontal="right"/>
    </xf>
    <xf numFmtId="0" fontId="0" fillId="4" borderId="1" xfId="0" applyFont="1" applyFill="1" applyBorder="1" applyAlignment="1">
      <alignment horizontal="right" vertical="top"/>
    </xf>
    <xf numFmtId="0" fontId="0" fillId="7" borderId="1" xfId="0" applyFill="1" applyBorder="1" applyAlignment="1">
      <alignment horizontal="right" vertical="top"/>
    </xf>
    <xf numFmtId="8" fontId="0" fillId="7" borderId="1" xfId="0" applyNumberFormat="1" applyFont="1" applyFill="1" applyBorder="1" applyAlignment="1">
      <alignment horizontal="right" vertical="top"/>
    </xf>
    <xf numFmtId="8" fontId="0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9" fillId="6" borderId="1" xfId="0" applyFont="1" applyFill="1" applyBorder="1" applyAlignment="1">
      <alignment horizontal="right" wrapText="1"/>
    </xf>
    <xf numFmtId="0" fontId="0" fillId="7" borderId="1" xfId="0" applyFill="1" applyBorder="1" applyAlignment="1">
      <alignment horizontal="right" vertical="top" wrapText="1"/>
    </xf>
    <xf numFmtId="0" fontId="0" fillId="5" borderId="1" xfId="0" applyFill="1" applyBorder="1" applyAlignment="1">
      <alignment horizontal="right" vertical="top" wrapText="1"/>
    </xf>
    <xf numFmtId="0" fontId="0" fillId="0" borderId="0" xfId="0" applyFont="1" applyAlignment="1">
      <alignment vertical="top"/>
    </xf>
    <xf numFmtId="0" fontId="0" fillId="4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right" vertical="top" wrapText="1"/>
    </xf>
    <xf numFmtId="8" fontId="2" fillId="6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8" fontId="1" fillId="5" borderId="1" xfId="0" applyNumberFormat="1" applyFont="1" applyFill="1" applyBorder="1" applyAlignment="1">
      <alignment horizontal="right"/>
    </xf>
    <xf numFmtId="0" fontId="1" fillId="5" borderId="1" xfId="0" applyNumberFormat="1" applyFont="1" applyFill="1" applyBorder="1" applyAlignment="1">
      <alignment wrapText="1"/>
    </xf>
    <xf numFmtId="0" fontId="9" fillId="6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center" vertical="top"/>
    </xf>
    <xf numFmtId="0" fontId="5" fillId="7" borderId="0" xfId="0" applyFont="1" applyFill="1" applyAlignment="1">
      <alignment horizontal="right"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wrapText="1"/>
    </xf>
    <xf numFmtId="0" fontId="2" fillId="7" borderId="3" xfId="0" applyFont="1" applyFill="1" applyBorder="1" applyAlignment="1">
      <alignment horizontal="right" vertical="top"/>
    </xf>
    <xf numFmtId="0" fontId="2" fillId="7" borderId="3" xfId="0" applyFont="1" applyFill="1" applyBorder="1" applyAlignment="1">
      <alignment horizontal="center" vertical="top"/>
    </xf>
    <xf numFmtId="8" fontId="2" fillId="7" borderId="3" xfId="0" applyNumberFormat="1" applyFont="1" applyFill="1" applyBorder="1" applyAlignment="1">
      <alignment horizontal="right" vertical="top"/>
    </xf>
    <xf numFmtId="0" fontId="0" fillId="5" borderId="0" xfId="0" applyFill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vertical="top" wrapText="1"/>
    </xf>
    <xf numFmtId="0" fontId="0" fillId="7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4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 wrapText="1"/>
    </xf>
    <xf numFmtId="0" fontId="0" fillId="5" borderId="1" xfId="0" applyFont="1" applyFill="1" applyBorder="1" applyAlignment="1">
      <alignment horizontal="right" vertical="top"/>
    </xf>
    <xf numFmtId="8" fontId="1" fillId="5" borderId="1" xfId="0" applyNumberFormat="1" applyFont="1" applyFill="1" applyBorder="1"/>
    <xf numFmtId="8" fontId="0" fillId="5" borderId="0" xfId="0" applyNumberFormat="1" applyFont="1" applyFill="1"/>
    <xf numFmtId="0" fontId="0" fillId="4" borderId="1" xfId="0" applyFill="1" applyBorder="1" applyAlignment="1">
      <alignment horizontal="right" vertical="top"/>
    </xf>
    <xf numFmtId="0" fontId="0" fillId="7" borderId="1" xfId="0" applyFill="1" applyBorder="1" applyAlignment="1">
      <alignment horizontal="right" wrapText="1"/>
    </xf>
    <xf numFmtId="0" fontId="10" fillId="5" borderId="1" xfId="0" applyFont="1" applyFill="1" applyBorder="1" applyAlignment="1">
      <alignment horizontal="right" vertical="top" wrapText="1"/>
    </xf>
    <xf numFmtId="0" fontId="0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 wrapText="1"/>
    </xf>
    <xf numFmtId="0" fontId="6" fillId="7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center" vertical="top"/>
    </xf>
    <xf numFmtId="8" fontId="1" fillId="7" borderId="1" xfId="0" applyNumberFormat="1" applyFont="1" applyFill="1" applyBorder="1" applyAlignment="1">
      <alignment horizontal="right" vertical="top"/>
    </xf>
    <xf numFmtId="0" fontId="1" fillId="7" borderId="1" xfId="0" applyFont="1" applyFill="1" applyBorder="1" applyAlignment="1">
      <alignment vertical="top" wrapText="1"/>
    </xf>
    <xf numFmtId="6" fontId="1" fillId="7" borderId="1" xfId="0" applyNumberFormat="1" applyFont="1" applyFill="1" applyBorder="1" applyAlignment="1">
      <alignment horizontal="right" vertical="top" wrapText="1"/>
    </xf>
    <xf numFmtId="165" fontId="0" fillId="5" borderId="1" xfId="0" applyNumberFormat="1" applyFill="1" applyBorder="1" applyAlignment="1">
      <alignment horizontal="right"/>
    </xf>
    <xf numFmtId="6" fontId="1" fillId="7" borderId="1" xfId="0" applyNumberFormat="1" applyFont="1" applyFill="1" applyBorder="1" applyAlignment="1">
      <alignment horizontal="right" vertical="top"/>
    </xf>
    <xf numFmtId="8" fontId="0" fillId="4" borderId="0" xfId="0" applyNumberFormat="1" applyFont="1" applyFill="1"/>
    <xf numFmtId="0" fontId="5" fillId="7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center"/>
    </xf>
    <xf numFmtId="8" fontId="2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wrapText="1"/>
    </xf>
    <xf numFmtId="0" fontId="9" fillId="6" borderId="0" xfId="0" applyFont="1" applyFill="1" applyAlignment="1">
      <alignment horizontal="right"/>
    </xf>
    <xf numFmtId="0" fontId="9" fillId="6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5" fillId="0" borderId="0" xfId="0" applyFont="1" applyFill="1" applyAlignment="1">
      <alignment vertical="top"/>
    </xf>
    <xf numFmtId="0" fontId="1" fillId="7" borderId="1" xfId="0" applyNumberFormat="1" applyFont="1" applyFill="1" applyBorder="1" applyAlignment="1">
      <alignment vertical="top" wrapText="1"/>
    </xf>
    <xf numFmtId="3" fontId="1" fillId="6" borderId="1" xfId="0" applyNumberFormat="1" applyFont="1" applyFill="1" applyBorder="1" applyAlignment="1">
      <alignment horizontal="right"/>
    </xf>
    <xf numFmtId="8" fontId="5" fillId="6" borderId="1" xfId="0" applyNumberFormat="1" applyFont="1" applyFill="1" applyBorder="1" applyAlignment="1">
      <alignment horizontal="right" vertical="top"/>
    </xf>
    <xf numFmtId="0" fontId="5" fillId="6" borderId="0" xfId="0" applyFont="1" applyFill="1" applyAlignment="1">
      <alignment horizontal="right" vertical="top" wrapText="1"/>
    </xf>
    <xf numFmtId="0" fontId="2" fillId="6" borderId="1" xfId="0" applyNumberFormat="1" applyFont="1" applyFill="1" applyBorder="1" applyAlignment="1">
      <alignment vertical="top" wrapText="1"/>
    </xf>
    <xf numFmtId="3" fontId="1" fillId="5" borderId="1" xfId="0" applyNumberFormat="1" applyFont="1" applyFill="1" applyBorder="1" applyAlignment="1">
      <alignment horizontal="right"/>
    </xf>
    <xf numFmtId="0" fontId="0" fillId="4" borderId="0" xfId="0" applyFill="1" applyAlignment="1">
      <alignment horizontal="right"/>
    </xf>
    <xf numFmtId="0" fontId="2" fillId="6" borderId="2" xfId="0" applyFont="1" applyFill="1" applyBorder="1" applyAlignment="1">
      <alignment wrapText="1"/>
    </xf>
    <xf numFmtId="0" fontId="1" fillId="9" borderId="1" xfId="0" applyFont="1" applyFill="1" applyBorder="1" applyAlignment="1">
      <alignment horizontal="left"/>
    </xf>
    <xf numFmtId="0" fontId="0" fillId="9" borderId="1" xfId="0" applyFill="1" applyBorder="1" applyAlignment="1">
      <alignment horizontal="right" vertical="top"/>
    </xf>
    <xf numFmtId="3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8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wrapText="1"/>
    </xf>
    <xf numFmtId="0" fontId="0" fillId="9" borderId="1" xfId="0" applyFill="1" applyBorder="1" applyAlignment="1">
      <alignment horizontal="right"/>
    </xf>
    <xf numFmtId="0" fontId="1" fillId="9" borderId="1" xfId="0" applyNumberFormat="1" applyFont="1" applyFill="1" applyBorder="1" applyAlignment="1">
      <alignment wrapText="1"/>
    </xf>
    <xf numFmtId="0" fontId="0" fillId="9" borderId="0" xfId="0" applyFill="1" applyAlignment="1">
      <alignment horizontal="right"/>
    </xf>
    <xf numFmtId="0" fontId="1" fillId="9" borderId="1" xfId="0" applyFon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center"/>
    </xf>
    <xf numFmtId="8" fontId="2" fillId="8" borderId="1" xfId="0" applyNumberFormat="1" applyFont="1" applyFill="1" applyBorder="1"/>
    <xf numFmtId="8" fontId="5" fillId="8" borderId="1" xfId="0" applyNumberFormat="1" applyFont="1" applyFill="1" applyBorder="1"/>
    <xf numFmtId="0" fontId="2" fillId="8" borderId="1" xfId="0" applyNumberFormat="1" applyFont="1" applyFill="1" applyBorder="1" applyAlignment="1">
      <alignment wrapText="1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8" fontId="2" fillId="10" borderId="1" xfId="0" applyNumberFormat="1" applyFont="1" applyFill="1" applyBorder="1"/>
    <xf numFmtId="8" fontId="5" fillId="10" borderId="1" xfId="0" applyNumberFormat="1" applyFont="1" applyFill="1" applyBorder="1"/>
    <xf numFmtId="0" fontId="2" fillId="10" borderId="1" xfId="0" applyNumberFormat="1" applyFont="1" applyFill="1" applyBorder="1" applyAlignment="1">
      <alignment wrapText="1"/>
    </xf>
    <xf numFmtId="8" fontId="0" fillId="5" borderId="1" xfId="0" applyNumberFormat="1" applyFont="1" applyFill="1" applyBorder="1"/>
    <xf numFmtId="0" fontId="1" fillId="9" borderId="3" xfId="0" applyFont="1" applyFill="1" applyBorder="1" applyAlignment="1">
      <alignment horizontal="left"/>
    </xf>
    <xf numFmtId="0" fontId="6" fillId="9" borderId="0" xfId="0" applyFont="1" applyFill="1" applyAlignment="1">
      <alignment horizontal="right" vertical="top"/>
    </xf>
    <xf numFmtId="3" fontId="1" fillId="9" borderId="3" xfId="0" applyNumberFormat="1" applyFont="1" applyFill="1" applyBorder="1" applyAlignment="1">
      <alignment horizontal="right"/>
    </xf>
    <xf numFmtId="0" fontId="1" fillId="9" borderId="3" xfId="0" applyFont="1" applyFill="1" applyBorder="1" applyAlignment="1">
      <alignment horizontal="center"/>
    </xf>
    <xf numFmtId="8" fontId="1" fillId="9" borderId="3" xfId="0" applyNumberFormat="1" applyFont="1" applyFill="1" applyBorder="1" applyAlignment="1">
      <alignment horizontal="right"/>
    </xf>
    <xf numFmtId="0" fontId="1" fillId="9" borderId="3" xfId="0" applyFont="1" applyFill="1" applyBorder="1" applyAlignment="1">
      <alignment wrapText="1"/>
    </xf>
    <xf numFmtId="0" fontId="6" fillId="9" borderId="1" xfId="0" applyFont="1" applyFill="1" applyBorder="1" applyAlignment="1">
      <alignment horizontal="right" vertical="top"/>
    </xf>
    <xf numFmtId="0" fontId="6" fillId="9" borderId="1" xfId="0" applyFont="1" applyFill="1" applyBorder="1" applyAlignment="1">
      <alignment horizontal="right"/>
    </xf>
    <xf numFmtId="8" fontId="1" fillId="9" borderId="1" xfId="0" applyNumberFormat="1" applyFont="1" applyFill="1" applyBorder="1"/>
    <xf numFmtId="8" fontId="0" fillId="9" borderId="1" xfId="0" applyNumberFormat="1" applyFont="1" applyFill="1" applyBorder="1"/>
    <xf numFmtId="8" fontId="5" fillId="6" borderId="0" xfId="0" applyNumberFormat="1" applyFont="1" applyFill="1"/>
    <xf numFmtId="0" fontId="1" fillId="5" borderId="1" xfId="0" applyFont="1" applyFill="1" applyBorder="1"/>
    <xf numFmtId="14" fontId="5" fillId="6" borderId="1" xfId="0" applyNumberFormat="1" applyFont="1" applyFill="1" applyBorder="1" applyAlignment="1">
      <alignment horizontal="right" vertical="top"/>
    </xf>
    <xf numFmtId="0" fontId="1" fillId="9" borderId="1" xfId="0" applyFont="1" applyFill="1" applyBorder="1"/>
    <xf numFmtId="0" fontId="0" fillId="9" borderId="0" xfId="0" applyFont="1" applyFill="1" applyBorder="1" applyAlignment="1">
      <alignment horizontal="right" vertical="top"/>
    </xf>
    <xf numFmtId="0" fontId="0" fillId="9" borderId="1" xfId="0" applyFont="1" applyFill="1" applyBorder="1" applyAlignment="1">
      <alignment horizontal="right" vertical="top"/>
    </xf>
    <xf numFmtId="0" fontId="0" fillId="9" borderId="0" xfId="0" applyFont="1" applyFill="1" applyAlignment="1">
      <alignment horizontal="right" vertical="top"/>
    </xf>
    <xf numFmtId="14" fontId="0" fillId="9" borderId="1" xfId="0" applyNumberFormat="1" applyFont="1" applyFill="1" applyBorder="1" applyAlignment="1">
      <alignment horizontal="right" vertical="top"/>
    </xf>
    <xf numFmtId="8" fontId="0" fillId="9" borderId="0" xfId="0" applyNumberFormat="1" applyFont="1" applyFill="1"/>
    <xf numFmtId="0" fontId="1" fillId="7" borderId="1" xfId="0" applyFont="1" applyFill="1" applyBorder="1"/>
    <xf numFmtId="8" fontId="0" fillId="9" borderId="1" xfId="0" applyNumberFormat="1" applyFont="1" applyFill="1" applyBorder="1" applyAlignment="1">
      <alignment horizontal="right" vertical="top"/>
    </xf>
    <xf numFmtId="0" fontId="0" fillId="5" borderId="1" xfId="0" applyFill="1" applyBorder="1" applyAlignment="1">
      <alignment horizontal="right" vertical="top"/>
    </xf>
    <xf numFmtId="8" fontId="0" fillId="5" borderId="1" xfId="0" applyNumberFormat="1" applyFont="1" applyFill="1" applyBorder="1" applyAlignment="1">
      <alignment horizontal="right" vertical="top"/>
    </xf>
    <xf numFmtId="0" fontId="9" fillId="8" borderId="1" xfId="0" applyFont="1" applyFill="1" applyBorder="1" applyAlignment="1">
      <alignment horizontal="right" vertical="top" wrapText="1"/>
    </xf>
    <xf numFmtId="8" fontId="2" fillId="8" borderId="1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wrapText="1"/>
    </xf>
    <xf numFmtId="0" fontId="6" fillId="9" borderId="1" xfId="0" applyFont="1" applyFill="1" applyBorder="1" applyAlignment="1">
      <alignment horizontal="right" vertical="top" wrapText="1"/>
    </xf>
    <xf numFmtId="0" fontId="0" fillId="9" borderId="1" xfId="0" applyFill="1" applyBorder="1" applyAlignment="1">
      <alignment horizontal="right" vertical="top" wrapText="1"/>
    </xf>
    <xf numFmtId="0" fontId="2" fillId="10" borderId="1" xfId="0" applyFont="1" applyFill="1" applyBorder="1" applyAlignment="1">
      <alignment horizontal="left" vertical="top"/>
    </xf>
    <xf numFmtId="0" fontId="5" fillId="10" borderId="1" xfId="0" applyFont="1" applyFill="1" applyBorder="1" applyAlignment="1">
      <alignment horizontal="right" vertical="top" wrapText="1"/>
    </xf>
    <xf numFmtId="0" fontId="2" fillId="10" borderId="1" xfId="0" applyFont="1" applyFill="1" applyBorder="1" applyAlignment="1">
      <alignment horizontal="right" vertical="top"/>
    </xf>
    <xf numFmtId="0" fontId="2" fillId="10" borderId="1" xfId="0" applyFont="1" applyFill="1" applyBorder="1" applyAlignment="1">
      <alignment horizontal="center" vertical="top"/>
    </xf>
    <xf numFmtId="8" fontId="2" fillId="10" borderId="1" xfId="0" applyNumberFormat="1" applyFont="1" applyFill="1" applyBorder="1" applyAlignment="1">
      <alignment horizontal="right" vertical="top"/>
    </xf>
    <xf numFmtId="0" fontId="2" fillId="10" borderId="1" xfId="0" applyNumberFormat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right" wrapText="1"/>
    </xf>
    <xf numFmtId="0" fontId="1" fillId="9" borderId="1" xfId="0" applyFont="1" applyFill="1" applyBorder="1" applyAlignment="1">
      <alignment horizontal="right" wrapText="1"/>
    </xf>
    <xf numFmtId="0" fontId="0" fillId="9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right" vertical="top" wrapText="1"/>
    </xf>
    <xf numFmtId="8" fontId="5" fillId="7" borderId="1" xfId="0" applyNumberFormat="1" applyFont="1" applyFill="1" applyBorder="1"/>
    <xf numFmtId="0" fontId="0" fillId="4" borderId="1" xfId="0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right" vertical="top"/>
    </xf>
    <xf numFmtId="0" fontId="2" fillId="8" borderId="1" xfId="0" applyFont="1" applyFill="1" applyBorder="1" applyAlignment="1">
      <alignment horizontal="center" vertical="top"/>
    </xf>
    <xf numFmtId="8" fontId="2" fillId="8" borderId="1" xfId="0" applyNumberFormat="1" applyFont="1" applyFill="1" applyBorder="1" applyAlignment="1">
      <alignment horizontal="right" vertical="top"/>
    </xf>
    <xf numFmtId="0" fontId="2" fillId="8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8" fontId="2" fillId="10" borderId="1" xfId="0" applyNumberFormat="1" applyFont="1" applyFill="1" applyBorder="1" applyAlignment="1">
      <alignment horizontal="right"/>
    </xf>
    <xf numFmtId="0" fontId="11" fillId="6" borderId="1" xfId="0" applyFont="1" applyFill="1" applyBorder="1" applyAlignment="1">
      <alignment horizontal="right" vertical="top" wrapText="1"/>
    </xf>
    <xf numFmtId="0" fontId="2" fillId="7" borderId="1" xfId="0" applyNumberFormat="1" applyFont="1" applyFill="1" applyBorder="1" applyAlignment="1">
      <alignment wrapText="1"/>
    </xf>
    <xf numFmtId="0" fontId="9" fillId="10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right" wrapText="1"/>
    </xf>
    <xf numFmtId="0" fontId="0" fillId="9" borderId="1" xfId="0" applyFont="1" applyFill="1" applyBorder="1" applyAlignment="1">
      <alignment horizontal="right" vertical="top" wrapText="1"/>
    </xf>
    <xf numFmtId="8" fontId="2" fillId="6" borderId="0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right" vertical="top" wrapText="1"/>
    </xf>
    <xf numFmtId="0" fontId="2" fillId="10" borderId="1" xfId="0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right" vertical="top"/>
    </xf>
  </cellXfs>
  <cellStyles count="1">
    <cellStyle name="Normal" xfId="0" builtinId="0"/>
  </cellStyles>
  <dxfs count="36"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fill>
        <patternFill patternType="none">
          <bgColor auto="1"/>
        </patternFill>
      </fill>
    </dxf>
    <dxf>
      <font>
        <b val="0"/>
        <family val="2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[FY2023 - CDSF Dashboard.xlsx]Totals by District!PivotTable1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District'!$B$3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District'!$B$4:$B$15</c:f>
              <c:numCache>
                <c:formatCode>"$"#,##0_);[Red]\("$"#,##0\)</c:formatCode>
                <c:ptCount val="11"/>
                <c:pt idx="0">
                  <c:v>848810.9</c:v>
                </c:pt>
                <c:pt idx="1">
                  <c:v>896609.57</c:v>
                </c:pt>
                <c:pt idx="2">
                  <c:v>821642.71</c:v>
                </c:pt>
                <c:pt idx="3">
                  <c:v>903508.21</c:v>
                </c:pt>
                <c:pt idx="4">
                  <c:v>739120.35</c:v>
                </c:pt>
                <c:pt idx="5">
                  <c:v>802145.19000000006</c:v>
                </c:pt>
                <c:pt idx="6">
                  <c:v>892888.35</c:v>
                </c:pt>
                <c:pt idx="7">
                  <c:v>615349.39000000013</c:v>
                </c:pt>
                <c:pt idx="8">
                  <c:v>814246.30999999994</c:v>
                </c:pt>
                <c:pt idx="9">
                  <c:v>802799.85</c:v>
                </c:pt>
                <c:pt idx="10">
                  <c:v>620926.41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18E-B461-3B474DA402B7}"/>
            </c:ext>
          </c:extLst>
        </c:ser>
        <c:ser>
          <c:idx val="1"/>
          <c:order val="1"/>
          <c:tx>
            <c:strRef>
              <c:f>'Totals by District'!$C$3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District'!$C$4:$C$15</c:f>
              <c:numCache>
                <c:formatCode>"$"#,##0_);[Red]\("$"#,##0\)</c:formatCode>
                <c:ptCount val="11"/>
                <c:pt idx="0">
                  <c:v>444155.86</c:v>
                </c:pt>
                <c:pt idx="1">
                  <c:v>428562.51</c:v>
                </c:pt>
                <c:pt idx="2">
                  <c:v>444749.44</c:v>
                </c:pt>
                <c:pt idx="3">
                  <c:v>327779.5</c:v>
                </c:pt>
                <c:pt idx="4">
                  <c:v>522210.39</c:v>
                </c:pt>
                <c:pt idx="5">
                  <c:v>678651.28</c:v>
                </c:pt>
                <c:pt idx="6">
                  <c:v>656861.01</c:v>
                </c:pt>
                <c:pt idx="7">
                  <c:v>497249.9</c:v>
                </c:pt>
                <c:pt idx="8">
                  <c:v>504804.4</c:v>
                </c:pt>
                <c:pt idx="9">
                  <c:v>296799.12</c:v>
                </c:pt>
                <c:pt idx="10">
                  <c:v>386409.53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18E-B461-3B474DA4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27136"/>
        <c:axId val="439929680"/>
      </c:barChart>
      <c:catAx>
        <c:axId val="2369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9680"/>
        <c:crosses val="autoZero"/>
        <c:auto val="1"/>
        <c:lblAlgn val="ctr"/>
        <c:lblOffset val="100"/>
        <c:noMultiLvlLbl val="0"/>
      </c:catAx>
      <c:valAx>
        <c:axId val="4399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9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[FY2023 - CDSF Dashboard.xlsx]Totals by Department!PivotTable2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Department'!$B$3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Department'!$A$4:$A$30</c:f>
              <c:strCache>
                <c:ptCount val="26"/>
                <c:pt idx="0">
                  <c:v>ARA</c:v>
                </c:pt>
                <c:pt idx="1">
                  <c:v>BARC</c:v>
                </c:pt>
                <c:pt idx="2">
                  <c:v>CNL</c:v>
                </c:pt>
                <c:pt idx="3">
                  <c:v>DON</c:v>
                </c:pt>
                <c:pt idx="4">
                  <c:v>HFD</c:v>
                </c:pt>
                <c:pt idx="5">
                  <c:v>HHD</c:v>
                </c:pt>
                <c:pt idx="6">
                  <c:v>HPARD</c:v>
                </c:pt>
                <c:pt idx="7">
                  <c:v>HPD</c:v>
                </c:pt>
                <c:pt idx="8">
                  <c:v>HPL</c:v>
                </c:pt>
                <c:pt idx="9">
                  <c:v>HPW</c:v>
                </c:pt>
                <c:pt idx="10">
                  <c:v>MOCA</c:v>
                </c:pt>
                <c:pt idx="11">
                  <c:v>MoED</c:v>
                </c:pt>
                <c:pt idx="12">
                  <c:v>OBO</c:v>
                </c:pt>
                <c:pt idx="13">
                  <c:v>PD</c:v>
                </c:pt>
                <c:pt idx="14">
                  <c:v>(blank)</c:v>
                </c:pt>
                <c:pt idx="15">
                  <c:v>SWMD</c:v>
                </c:pt>
                <c:pt idx="16">
                  <c:v>MOSE</c:v>
                </c:pt>
                <c:pt idx="17">
                  <c:v>HTV</c:v>
                </c:pt>
                <c:pt idx="18">
                  <c:v>MYR</c:v>
                </c:pt>
                <c:pt idx="19">
                  <c:v>GSD</c:v>
                </c:pt>
                <c:pt idx="20">
                  <c:v>HITS</c:v>
                </c:pt>
                <c:pt idx="21">
                  <c:v>HCD</c:v>
                </c:pt>
                <c:pt idx="22">
                  <c:v>MYR-EconDev</c:v>
                </c:pt>
                <c:pt idx="23">
                  <c:v>MYR-Education</c:v>
                </c:pt>
                <c:pt idx="24">
                  <c:v>MYR-Homeland Security</c:v>
                </c:pt>
                <c:pt idx="25">
                  <c:v>OEM</c:v>
                </c:pt>
              </c:strCache>
            </c:strRef>
          </c:cat>
          <c:val>
            <c:numRef>
              <c:f>'Totals by Department'!$B$4:$B$30</c:f>
              <c:numCache>
                <c:formatCode>"$"#,##0_);[Red]\("$"#,##0\)</c:formatCode>
                <c:ptCount val="26"/>
                <c:pt idx="0">
                  <c:v>1270.5</c:v>
                </c:pt>
                <c:pt idx="1">
                  <c:v>16515.650000000001</c:v>
                </c:pt>
                <c:pt idx="2">
                  <c:v>9686.51</c:v>
                </c:pt>
                <c:pt idx="3">
                  <c:v>23668</c:v>
                </c:pt>
                <c:pt idx="4">
                  <c:v>24035.75</c:v>
                </c:pt>
                <c:pt idx="5">
                  <c:v>284988.27</c:v>
                </c:pt>
                <c:pt idx="6">
                  <c:v>910692.32</c:v>
                </c:pt>
                <c:pt idx="7">
                  <c:v>1513273.0099999998</c:v>
                </c:pt>
                <c:pt idx="8">
                  <c:v>34537.83</c:v>
                </c:pt>
                <c:pt idx="9">
                  <c:v>1516973.0400000003</c:v>
                </c:pt>
                <c:pt idx="10">
                  <c:v>0</c:v>
                </c:pt>
                <c:pt idx="11">
                  <c:v>0</c:v>
                </c:pt>
                <c:pt idx="12">
                  <c:v>5000</c:v>
                </c:pt>
                <c:pt idx="13">
                  <c:v>0</c:v>
                </c:pt>
                <c:pt idx="14">
                  <c:v>0</c:v>
                </c:pt>
                <c:pt idx="15">
                  <c:v>667843.67000000004</c:v>
                </c:pt>
                <c:pt idx="16">
                  <c:v>12913.15</c:v>
                </c:pt>
                <c:pt idx="17">
                  <c:v>2090</c:v>
                </c:pt>
                <c:pt idx="18">
                  <c:v>0</c:v>
                </c:pt>
                <c:pt idx="19">
                  <c:v>10750</c:v>
                </c:pt>
                <c:pt idx="20">
                  <c:v>4563.4399999999996</c:v>
                </c:pt>
                <c:pt idx="21">
                  <c:v>0</c:v>
                </c:pt>
                <c:pt idx="22">
                  <c:v>49500</c:v>
                </c:pt>
                <c:pt idx="23">
                  <c:v>59636.800000000003</c:v>
                </c:pt>
                <c:pt idx="24">
                  <c:v>40295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5-486C-9454-25CD9BF27A3D}"/>
            </c:ext>
          </c:extLst>
        </c:ser>
        <c:ser>
          <c:idx val="1"/>
          <c:order val="1"/>
          <c:tx>
            <c:strRef>
              <c:f>'Totals by Department'!$C$3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Department'!$A$4:$A$30</c:f>
              <c:strCache>
                <c:ptCount val="26"/>
                <c:pt idx="0">
                  <c:v>ARA</c:v>
                </c:pt>
                <c:pt idx="1">
                  <c:v>BARC</c:v>
                </c:pt>
                <c:pt idx="2">
                  <c:v>CNL</c:v>
                </c:pt>
                <c:pt idx="3">
                  <c:v>DON</c:v>
                </c:pt>
                <c:pt idx="4">
                  <c:v>HFD</c:v>
                </c:pt>
                <c:pt idx="5">
                  <c:v>HHD</c:v>
                </c:pt>
                <c:pt idx="6">
                  <c:v>HPARD</c:v>
                </c:pt>
                <c:pt idx="7">
                  <c:v>HPD</c:v>
                </c:pt>
                <c:pt idx="8">
                  <c:v>HPL</c:v>
                </c:pt>
                <c:pt idx="9">
                  <c:v>HPW</c:v>
                </c:pt>
                <c:pt idx="10">
                  <c:v>MOCA</c:v>
                </c:pt>
                <c:pt idx="11">
                  <c:v>MoED</c:v>
                </c:pt>
                <c:pt idx="12">
                  <c:v>OBO</c:v>
                </c:pt>
                <c:pt idx="13">
                  <c:v>PD</c:v>
                </c:pt>
                <c:pt idx="14">
                  <c:v>(blank)</c:v>
                </c:pt>
                <c:pt idx="15">
                  <c:v>SWMD</c:v>
                </c:pt>
                <c:pt idx="16">
                  <c:v>MOSE</c:v>
                </c:pt>
                <c:pt idx="17">
                  <c:v>HTV</c:v>
                </c:pt>
                <c:pt idx="18">
                  <c:v>MYR</c:v>
                </c:pt>
                <c:pt idx="19">
                  <c:v>GSD</c:v>
                </c:pt>
                <c:pt idx="20">
                  <c:v>HITS</c:v>
                </c:pt>
                <c:pt idx="21">
                  <c:v>HCD</c:v>
                </c:pt>
                <c:pt idx="22">
                  <c:v>MYR-EconDev</c:v>
                </c:pt>
                <c:pt idx="23">
                  <c:v>MYR-Education</c:v>
                </c:pt>
                <c:pt idx="24">
                  <c:v>MYR-Homeland Security</c:v>
                </c:pt>
                <c:pt idx="25">
                  <c:v>OEM</c:v>
                </c:pt>
              </c:strCache>
            </c:strRef>
          </c:cat>
          <c:val>
            <c:numRef>
              <c:f>'Totals by Department'!$C$4:$C$30</c:f>
              <c:numCache>
                <c:formatCode>"$"#,##0_);[Red]\("$"#,##0\)</c:formatCode>
                <c:ptCount val="26"/>
                <c:pt idx="0">
                  <c:v>11418</c:v>
                </c:pt>
                <c:pt idx="1">
                  <c:v>46434.17</c:v>
                </c:pt>
                <c:pt idx="2">
                  <c:v>11630.6</c:v>
                </c:pt>
                <c:pt idx="3">
                  <c:v>42768.35</c:v>
                </c:pt>
                <c:pt idx="4">
                  <c:v>138816.72999999998</c:v>
                </c:pt>
                <c:pt idx="5">
                  <c:v>336601.27</c:v>
                </c:pt>
                <c:pt idx="6">
                  <c:v>1730755.7699999998</c:v>
                </c:pt>
                <c:pt idx="7">
                  <c:v>2345391.5199999996</c:v>
                </c:pt>
                <c:pt idx="8">
                  <c:v>44537.83</c:v>
                </c:pt>
                <c:pt idx="9">
                  <c:v>1952762.6</c:v>
                </c:pt>
                <c:pt idx="10">
                  <c:v>15000</c:v>
                </c:pt>
                <c:pt idx="11">
                  <c:v>10000</c:v>
                </c:pt>
                <c:pt idx="12">
                  <c:v>15000</c:v>
                </c:pt>
                <c:pt idx="13">
                  <c:v>40430</c:v>
                </c:pt>
                <c:pt idx="14">
                  <c:v>85000</c:v>
                </c:pt>
                <c:pt idx="15">
                  <c:v>1407296.4</c:v>
                </c:pt>
                <c:pt idx="16">
                  <c:v>15000</c:v>
                </c:pt>
                <c:pt idx="17">
                  <c:v>2090</c:v>
                </c:pt>
                <c:pt idx="18">
                  <c:v>35000</c:v>
                </c:pt>
                <c:pt idx="19">
                  <c:v>160579</c:v>
                </c:pt>
                <c:pt idx="20">
                  <c:v>10000</c:v>
                </c:pt>
                <c:pt idx="21">
                  <c:v>50000</c:v>
                </c:pt>
                <c:pt idx="22">
                  <c:v>59500</c:v>
                </c:pt>
                <c:pt idx="23">
                  <c:v>60000</c:v>
                </c:pt>
                <c:pt idx="24">
                  <c:v>120155</c:v>
                </c:pt>
                <c:pt idx="25">
                  <c:v>11880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5-486C-9454-25CD9BF2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039872"/>
        <c:axId val="169052176"/>
      </c:barChart>
      <c:catAx>
        <c:axId val="3730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2176"/>
        <c:crosses val="autoZero"/>
        <c:auto val="1"/>
        <c:lblAlgn val="ctr"/>
        <c:lblOffset val="100"/>
        <c:noMultiLvlLbl val="0"/>
      </c:catAx>
      <c:valAx>
        <c:axId val="1690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0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14287</xdr:rowOff>
    </xdr:from>
    <xdr:to>
      <xdr:col>12</xdr:col>
      <xdr:colOff>19050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3C481-CF3D-4269-A33D-7342C8CD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3</xdr:row>
      <xdr:rowOff>14286</xdr:rowOff>
    </xdr:from>
    <xdr:to>
      <xdr:col>18</xdr:col>
      <xdr:colOff>352424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397C9-9E8B-43CE-A393-DFA7D404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ilton, Merrick - FIN" refreshedDate="45175.634899652781" createdVersion="6" refreshedVersion="8" minRefreshableVersion="3" recordCount="358" xr:uid="{0D92F4B5-185A-4746-AFA4-F8A6B0A7E575}">
  <cacheSource type="worksheet">
    <worksheetSource name="Table6"/>
  </cacheSource>
  <cacheFields count="8">
    <cacheField name="Project Name" numFmtId="0">
      <sharedItems/>
    </cacheField>
    <cacheField name="District" numFmtId="0">
      <sharedItems containsBlank="1" count="12">
        <s v="A"/>
        <s v="B"/>
        <s v="C"/>
        <s v="D"/>
        <s v="E"/>
        <s v="F"/>
        <s v="G"/>
        <s v="H"/>
        <s v="I"/>
        <s v="J"/>
        <s v="K"/>
        <m u="1"/>
      </sharedItems>
    </cacheField>
    <cacheField name="Title" numFmtId="0">
      <sharedItems/>
    </cacheField>
    <cacheField name="Department" numFmtId="0">
      <sharedItems containsBlank="1" count="38">
        <s v="DON"/>
        <s v="HPD"/>
        <s v="HPW"/>
        <s v="SWMD"/>
        <s v="HPARD"/>
        <s v="GSD"/>
        <s v="OEM"/>
        <s v="CNL"/>
        <s v="HHD"/>
        <s v="HTV"/>
        <s v="HCD"/>
        <s v="MYR-Homeland Security"/>
        <s v="BARC"/>
        <s v="HFD"/>
        <s v="MYR-EconDev"/>
        <s v="PD"/>
        <s v="MOCA"/>
        <s v="MYR-Education"/>
        <s v="MOSE"/>
        <s v="MYR"/>
        <s v="ARA"/>
        <m/>
        <s v="OBO"/>
        <s v="HPL"/>
        <s v="HITS"/>
        <s v="MoED"/>
        <s v="Planning" u="1"/>
        <s v="PWE" u="1"/>
        <s v="LGL" u="1"/>
        <s v="SWD" u="1"/>
        <s v="BARD" u="1"/>
        <s v="ARA/BARC" u="1"/>
        <s v="HPW/PD" u="1"/>
        <s v="FMD" u="1"/>
        <s v="GSD/ARA" u="1"/>
        <s v="Other" u="1"/>
        <s v="HFD/PD" u="1"/>
        <s v="MOEconDev" u="1"/>
      </sharedItems>
    </cacheField>
    <cacheField name="Funds" numFmtId="0">
      <sharedItems containsBlank="1"/>
    </cacheField>
    <cacheField name="Max Spend" numFmtId="8">
      <sharedItems containsSemiMixedTypes="0" containsString="0" containsNumber="1" minValue="0" maxValue="300000"/>
    </cacheField>
    <cacheField name="YTD Expenses" numFmtId="8">
      <sharedItems containsSemiMixedTypes="0" containsString="0" containsNumber="1" minValue="-30000" maxValue="200000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8">
  <r>
    <s v="A-1-23"/>
    <x v="0"/>
    <s v="Overtime for nuisance/quality of life issues"/>
    <x v="0"/>
    <s v="Operating"/>
    <n v="15000"/>
    <n v="0"/>
    <m/>
  </r>
  <r>
    <s v="A-2-23"/>
    <x v="0"/>
    <s v="DRT - Overtime "/>
    <x v="1"/>
    <s v="Operating"/>
    <n v="40000"/>
    <n v="39941.83"/>
    <m/>
  </r>
  <r>
    <s v="A-3-23"/>
    <x v="0"/>
    <s v="Clearing of ditches in District A"/>
    <x v="2"/>
    <s v="Operating"/>
    <n v="42649.9"/>
    <n v="42649.9"/>
    <m/>
  </r>
  <r>
    <s v="A-4-23"/>
    <x v="0"/>
    <s v="Desilting of roadside ditches "/>
    <x v="2"/>
    <s v="Operating"/>
    <n v="100000"/>
    <n v="0"/>
    <m/>
  </r>
  <r>
    <s v="A-5-23"/>
    <x v="0"/>
    <s v="NTMP Speed cushions ($250,000)"/>
    <x v="2"/>
    <s v="Capital"/>
    <n v="0"/>
    <n v="0"/>
    <m/>
  </r>
  <r>
    <s v="A-6-23"/>
    <x v="0"/>
    <s v="Overtime - North Division R826 (nights and weekends)"/>
    <x v="1"/>
    <s v="Operating"/>
    <n v="46336.35"/>
    <n v="28612.29"/>
    <m/>
  </r>
  <r>
    <s v="A-7-23"/>
    <x v="0"/>
    <s v="Overtime - Northwest Division R639/R825 (nights and weekends)"/>
    <x v="1"/>
    <s v="Operating"/>
    <n v="80000"/>
    <n v="58706.43"/>
    <m/>
  </r>
  <r>
    <s v="A-8-23"/>
    <x v="0"/>
    <s v="Island for traffic mitigation - Knoboak Dr. at Moorberry Lane/Maux Dr. intersection ($8,000)"/>
    <x v="2"/>
    <s v="Capital"/>
    <n v="0"/>
    <n v="0"/>
    <m/>
  </r>
  <r>
    <s v="A-9-23"/>
    <x v="0"/>
    <s v="On-call trash collection services"/>
    <x v="3"/>
    <s v="Operating"/>
    <n v="36000"/>
    <n v="12593.55"/>
    <m/>
  </r>
  <r>
    <s v="A-10-23"/>
    <x v="0"/>
    <s v="HOT Team"/>
    <x v="3"/>
    <s v="Operating"/>
    <n v="95000"/>
    <n v="77391.740000000005"/>
    <m/>
  </r>
  <r>
    <s v="A-11-23"/>
    <x v="0"/>
    <s v="RL Cora Johnson Park and Cole Creek Park - colorization of tennis courts"/>
    <x v="4"/>
    <s v="Operating"/>
    <n v="24000"/>
    <n v="24000"/>
    <m/>
  </r>
  <r>
    <s v="A-12-23"/>
    <x v="0"/>
    <s v="Flock cameras - North and Northwest"/>
    <x v="1"/>
    <s v="Operating"/>
    <n v="137500"/>
    <n v="137500"/>
    <m/>
  </r>
  <r>
    <s v="A-13-23"/>
    <x v="0"/>
    <s v="CASE"/>
    <x v="4"/>
    <s v="Operating"/>
    <n v="5000"/>
    <n v="5000"/>
    <m/>
  </r>
  <r>
    <s v="A-14-23"/>
    <x v="0"/>
    <s v="Mounted Patrol sponsorship of &quot;Hollister&quot;"/>
    <x v="1"/>
    <s v="Operating"/>
    <n v="5003.17"/>
    <n v="0"/>
    <m/>
  </r>
  <r>
    <s v="A-15-23"/>
    <x v="0"/>
    <s v="Street lights - Brykerwoods"/>
    <x v="2"/>
    <s v="Operating"/>
    <n v="487.08"/>
    <n v="487.08"/>
    <m/>
  </r>
  <r>
    <s v="A-16-23"/>
    <x v="0"/>
    <s v="Neighborhood Matching Grants - Candlelight Oaks Civic Club"/>
    <x v="0"/>
    <s v="Operating"/>
    <n v="0"/>
    <n v="0"/>
    <m/>
  </r>
  <r>
    <s v="A-17-23"/>
    <x v="0"/>
    <s v="Street lights - various"/>
    <x v="2"/>
    <s v="Operating"/>
    <n v="2435.4"/>
    <n v="2273.04"/>
    <m/>
  </r>
  <r>
    <s v="A-18-23"/>
    <x v="0"/>
    <s v="CASE for Kids Round 2 - 8526 Pitner/3911 Campbell Rd."/>
    <x v="4"/>
    <s v="Operating"/>
    <n v="10000"/>
    <n v="10000"/>
    <m/>
  </r>
  <r>
    <s v="A-19-23"/>
    <x v="0"/>
    <s v="Re-Spark of Sinclair Elementary"/>
    <x v="4"/>
    <s v="Operating"/>
    <n v="5000"/>
    <n v="5000"/>
    <m/>
  </r>
  <r>
    <s v="A-20-23"/>
    <x v="0"/>
    <s v="5675 De Soto - fence replacement"/>
    <x v="5"/>
    <s v="Capital"/>
    <n v="10579"/>
    <n v="0"/>
    <m/>
  </r>
  <r>
    <s v="A-21-23"/>
    <x v="0"/>
    <s v="Trash and waste collections"/>
    <x v="3"/>
    <s v="Operating"/>
    <n v="50000"/>
    <n v="0"/>
    <m/>
  </r>
  <r>
    <s v="A-22-23"/>
    <x v="0"/>
    <s v="SPARK Park - Hollibrook Elementary"/>
    <x v="4"/>
    <s v="Capital"/>
    <n v="10000"/>
    <n v="0"/>
    <m/>
  </r>
  <r>
    <s v="A-23-23"/>
    <x v="0"/>
    <s v="Houston Toolbank"/>
    <x v="6"/>
    <s v="Operating"/>
    <n v="11880"/>
    <n v="0"/>
    <m/>
  </r>
  <r>
    <s v="A-24-23"/>
    <x v="0"/>
    <s v="Northwest Division - purchase of 17 Flock cameras "/>
    <x v="1"/>
    <s v="Operating"/>
    <n v="46750"/>
    <n v="0"/>
    <m/>
  </r>
  <r>
    <s v="A-25-23"/>
    <x v="0"/>
    <s v="Northwest Division - ATV"/>
    <x v="1"/>
    <s v="Capital"/>
    <n v="35000"/>
    <n v="0"/>
    <m/>
  </r>
  <r>
    <s v="A-26-23"/>
    <x v="0"/>
    <s v="Carverdale Community Center - 2 sets of pickleball paddles"/>
    <x v="4"/>
    <s v="Operating"/>
    <n v="190"/>
    <n v="0"/>
    <m/>
  </r>
  <r>
    <s v="A-27-23"/>
    <x v="0"/>
    <s v="Intersection modification - Campbell and Peppermill ($28k)"/>
    <x v="2"/>
    <s v="Capital"/>
    <n v="0"/>
    <n v="0"/>
    <m/>
  </r>
  <r>
    <s v="A-28-23"/>
    <x v="0"/>
    <s v="Safe route to Smith Elementary School ($51.92k)"/>
    <x v="2"/>
    <s v="Capital"/>
    <n v="0"/>
    <n v="0"/>
    <m/>
  </r>
  <r>
    <s v="A-29-23"/>
    <x v="0"/>
    <s v="Speed cushions ($162.08k)"/>
    <x v="2"/>
    <s v="Capital"/>
    <n v="0"/>
    <n v="0"/>
    <m/>
  </r>
  <r>
    <s v="A-30-23"/>
    <x v="0"/>
    <s v="North Divison - ATV"/>
    <x v="1"/>
    <s v="Capital"/>
    <n v="40000"/>
    <n v="0"/>
    <m/>
  </r>
  <r>
    <s v="B-1-23"/>
    <x v="1"/>
    <s v="Ditch maintenance"/>
    <x v="2"/>
    <s v="Operating"/>
    <n v="50000"/>
    <n v="0"/>
    <m/>
  </r>
  <r>
    <s v="B-2-23"/>
    <x v="1"/>
    <s v="Portacans - Trotter Park &amp; Smokey Jasper Park "/>
    <x v="4"/>
    <s v="Operating"/>
    <n v="8800"/>
    <n v="0"/>
    <m/>
  </r>
  <r>
    <s v="B-3-23"/>
    <x v="1"/>
    <s v="HOT Team"/>
    <x v="3"/>
    <s v="Operating"/>
    <n v="300000"/>
    <n v="48172.94"/>
    <m/>
  </r>
  <r>
    <s v="B-4-23"/>
    <x v="1"/>
    <s v="Portacans - Busby Park, Scenic Woods Park, Lakewood Park &amp; Rosewood Park"/>
    <x v="4"/>
    <s v="Operating"/>
    <n v="17600"/>
    <n v="4500"/>
    <m/>
  </r>
  <r>
    <s v="B-5-23"/>
    <x v="1"/>
    <s v="Constant Contact "/>
    <x v="7"/>
    <s v="Operating"/>
    <n v="720"/>
    <n v="485.03"/>
    <m/>
  </r>
  <r>
    <s v="B-6-23"/>
    <x v="1"/>
    <s v="Health Initiatives"/>
    <x v="8"/>
    <s v="Operating"/>
    <n v="31304.35"/>
    <n v="28469.35"/>
    <m/>
  </r>
  <r>
    <s v="B-7-23"/>
    <x v="1"/>
    <s v="HTV - Town Hall with Chief Finner"/>
    <x v="9"/>
    <s v="Operating"/>
    <n v="2090"/>
    <n v="2090"/>
    <m/>
  </r>
  <r>
    <s v="B-8-23"/>
    <x v="1"/>
    <s v="CASE for Kids"/>
    <x v="4"/>
    <s v="Operating"/>
    <n v="45000"/>
    <n v="43000"/>
    <m/>
  </r>
  <r>
    <s v="B-9-23"/>
    <x v="1"/>
    <s v="Courtney Johnson Rose master development plan"/>
    <x v="5"/>
    <s v="Operating"/>
    <n v="50000"/>
    <n v="10750"/>
    <m/>
  </r>
  <r>
    <s v="B-10-23"/>
    <x v="1"/>
    <s v="Fund minor home repairs "/>
    <x v="10"/>
    <s v="Operating"/>
    <n v="50000"/>
    <n v="0"/>
    <m/>
  </r>
  <r>
    <s v="B-11-23"/>
    <x v="1"/>
    <s v="EZ Texting"/>
    <x v="7"/>
    <s v="Operating"/>
    <n v="345.6"/>
    <n v="345.6"/>
    <m/>
  </r>
  <r>
    <s v="B-12-23"/>
    <x v="1"/>
    <s v="Houston Toolbank"/>
    <x v="11"/>
    <s v="Operating"/>
    <n v="50000"/>
    <n v="0"/>
    <m/>
  </r>
  <r>
    <s v="B-13-23"/>
    <x v="1"/>
    <s v="Speed cushions - Wesley Place ($15k)"/>
    <x v="2"/>
    <s v="Capital"/>
    <n v="0"/>
    <n v="0"/>
    <m/>
  </r>
  <r>
    <s v="B-14-23"/>
    <x v="1"/>
    <s v="Speed cushions - Glenwood Forest, bordered by Parker, Mesa, Tidwell &amp; Wayside ($182,600)"/>
    <x v="2"/>
    <s v="Capital"/>
    <n v="0"/>
    <n v="0"/>
    <m/>
  </r>
  <r>
    <s v="B-15-23"/>
    <x v="1"/>
    <s v="Smokey Jasper Park/Trotter Park - lights"/>
    <x v="4"/>
    <s v="Operating"/>
    <n v="59126"/>
    <n v="59126"/>
    <m/>
  </r>
  <r>
    <s v="B-16-23"/>
    <x v="1"/>
    <s v="Deer Trail Dr. - funding first year cost of two 45-watt LED metal pole streetlights"/>
    <x v="4"/>
    <s v="Operating"/>
    <n v="324.75"/>
    <n v="324.72000000000003"/>
    <m/>
  </r>
  <r>
    <s v="B-17-23"/>
    <x v="1"/>
    <s v="Speed Cushions - Fifth Ward NORTH: Union Pacific Yar/Lee EAST: Lockwood SOUTH: Lyons WEST: Waco ($95.9k)"/>
    <x v="2"/>
    <s v="Capital"/>
    <n v="0"/>
    <n v="0"/>
    <m/>
  </r>
  <r>
    <s v="B-18-23"/>
    <x v="1"/>
    <s v="Speed cushions - Lakewood neighborhood ($127.8k)"/>
    <x v="2"/>
    <s v="Capital"/>
    <n v="0"/>
    <n v="0"/>
    <m/>
  </r>
  <r>
    <s v="B-19-23"/>
    <x v="1"/>
    <s v="Speed cushions - Lakewood neighborhood ($127.8k)"/>
    <x v="2"/>
    <s v="Capital"/>
    <n v="0"/>
    <n v="0"/>
    <m/>
  </r>
  <r>
    <s v="B-20-23"/>
    <x v="1"/>
    <s v="Speed cushions - Acres Homes neighborhood ($106.6k)"/>
    <x v="2"/>
    <s v="Capital"/>
    <n v="0"/>
    <n v="0"/>
    <m/>
  </r>
  <r>
    <s v="B-21-23"/>
    <x v="1"/>
    <s v="Speed cushions - Birarwick neighborhood ($29.9k) $21,300 - Operating; $8,600 - METRO"/>
    <x v="2"/>
    <s v="Capital"/>
    <n v="21300"/>
    <n v="21300"/>
    <m/>
  </r>
  <r>
    <s v="B-22-23"/>
    <x v="1"/>
    <s v="Trinity Gardens Park - design for park phasing plan and park design"/>
    <x v="4"/>
    <s v="Operating"/>
    <n v="100000"/>
    <n v="100000"/>
    <m/>
  </r>
  <r>
    <s v="B-23-23"/>
    <x v="1"/>
    <s v="Trotter Park - replace playground"/>
    <x v="4"/>
    <s v="Capital"/>
    <n v="109998.87"/>
    <n v="109998.87"/>
    <m/>
  </r>
  <r>
    <s v="C-1-23"/>
    <x v="2"/>
    <s v="Godwin Park - beautification project"/>
    <x v="4"/>
    <s v="Operating"/>
    <n v="16000"/>
    <n v="0"/>
    <m/>
  </r>
  <r>
    <s v="C-2-23"/>
    <x v="2"/>
    <s v="Halbert Park, Karl Young Park, West Gray Park, Cherryhurst Park, and Cleveland Park - colorization of tennis courts"/>
    <x v="4"/>
    <s v="Operating"/>
    <n v="43500"/>
    <n v="22750"/>
    <m/>
  </r>
  <r>
    <s v="C-3-23"/>
    <x v="2"/>
    <s v="Rain barrel - Rice University"/>
    <x v="2"/>
    <s v="Operating"/>
    <n v="16768"/>
    <n v="16768"/>
    <m/>
  </r>
  <r>
    <s v="C-4-23"/>
    <x v="2"/>
    <s v="Sponsored rescue event"/>
    <x v="12"/>
    <s v="Operating"/>
    <n v="7500"/>
    <n v="7500"/>
    <m/>
  </r>
  <r>
    <s v="C-5-23"/>
    <x v="2"/>
    <s v="Central Division - purchase of AFIS machines, sound meters, etc."/>
    <x v="1"/>
    <s v="Operating"/>
    <n v="10000"/>
    <n v="8081.83"/>
    <m/>
  </r>
  <r>
    <s v="C-6-23"/>
    <x v="2"/>
    <s v="Safety/High Water Rescue vehicle and ventilation system"/>
    <x v="13"/>
    <s v="Capital"/>
    <n v="20000"/>
    <n v="15210"/>
    <m/>
  </r>
  <r>
    <s v="C-7-23"/>
    <x v="2"/>
    <s v="Senior Meals on Wheels"/>
    <x v="8"/>
    <s v="Operating"/>
    <n v="7500"/>
    <n v="7500"/>
    <m/>
  </r>
  <r>
    <s v="C-8-23"/>
    <x v="2"/>
    <s v="Interfaith Ministries of Greater Houston - AniMeals "/>
    <x v="12"/>
    <s v="Operating"/>
    <n v="2473.65"/>
    <n v="2473.65"/>
    <m/>
  </r>
  <r>
    <s v="C-9-23"/>
    <x v="2"/>
    <s v="Gun safety and gun lock program"/>
    <x v="1"/>
    <s v="Operating"/>
    <n v="75000"/>
    <n v="32920"/>
    <m/>
  </r>
  <r>
    <s v="C-10-23"/>
    <x v="2"/>
    <s v="Air Monitors"/>
    <x v="8"/>
    <s v="Operating"/>
    <n v="7846.92"/>
    <n v="7846.92"/>
    <m/>
  </r>
  <r>
    <s v="C-11-23"/>
    <x v="2"/>
    <s v="Fourth Ward Food Desert Response"/>
    <x v="14"/>
    <s v="Operating"/>
    <n v="10000"/>
    <n v="0"/>
    <m/>
  </r>
  <r>
    <s v="C-12-23"/>
    <x v="2"/>
    <s v="Plumbing project for Fire Stations 3 and 6"/>
    <x v="5"/>
    <s v="Operating"/>
    <n v="0"/>
    <n v="0"/>
    <m/>
  </r>
  <r>
    <s v="C-13-23"/>
    <x v="2"/>
    <s v="B-Cycle Station - Meyerland Jewish Community Center"/>
    <x v="15"/>
    <s v="Operating"/>
    <n v="31000"/>
    <n v="0"/>
    <m/>
  </r>
  <r>
    <s v="C-14-23"/>
    <x v="2"/>
    <s v="Public Charging Stations - Memorial Park and Collier Park"/>
    <x v="5"/>
    <s v="Capital"/>
    <n v="100000"/>
    <n v="0"/>
    <m/>
  </r>
  <r>
    <s v="C-15-23"/>
    <x v="2"/>
    <s v="B-Cycle Station - Braes Bayou"/>
    <x v="15"/>
    <s v="Operating"/>
    <n v="0"/>
    <n v="0"/>
    <m/>
  </r>
  <r>
    <s v="C-16-23"/>
    <x v="2"/>
    <s v="Trees, Greening and Beautification in District C"/>
    <x v="4"/>
    <s v="Operating"/>
    <n v="10000"/>
    <n v="0"/>
    <m/>
  </r>
  <r>
    <s v="C-17-23"/>
    <x v="2"/>
    <s v="Candlelight, Cherryhurst, Godwin &amp; Love Community Center"/>
    <x v="4"/>
    <s v="Operating"/>
    <n v="3735.23"/>
    <n v="3735.23"/>
    <m/>
  </r>
  <r>
    <s v="C-18-23"/>
    <x v="2"/>
    <s v="SPARK Parks - Re-SPARK of Memorial Elem School &amp; Sinclair Elementary"/>
    <x v="4"/>
    <s v="Operating"/>
    <n v="12245"/>
    <n v="12245"/>
    <m/>
  </r>
  <r>
    <s v="C-19-23"/>
    <x v="2"/>
    <s v="Mini-murals"/>
    <x v="16"/>
    <s v="Operating"/>
    <n v="7500"/>
    <n v="0"/>
    <m/>
  </r>
  <r>
    <s v="C-20-23"/>
    <x v="2"/>
    <s v="HPD Central Overtime - Washington Ave. (bars and night clugs)"/>
    <x v="1"/>
    <s v="Operating"/>
    <n v="50007.15"/>
    <n v="50007.15"/>
    <m/>
  </r>
  <r>
    <s v="C-21-23"/>
    <x v="2"/>
    <s v="HPD Central Overtime - Meyerland and Robindell neighborhoods "/>
    <x v="1"/>
    <s v="Operating"/>
    <n v="25000"/>
    <n v="24357.79"/>
    <m/>
  </r>
  <r>
    <s v="C-22-23"/>
    <x v="2"/>
    <s v="Oak Forest Park - pool improvements"/>
    <x v="4"/>
    <s v="Operating"/>
    <n v="0"/>
    <n v="0"/>
    <m/>
  </r>
  <r>
    <s v="C-23-23"/>
    <x v="2"/>
    <s v="Families with PRIDE Security - Levy Park"/>
    <x v="1"/>
    <s v="Operating"/>
    <n v="3193.33"/>
    <n v="3193.33"/>
    <m/>
  </r>
  <r>
    <s v="C-24-23"/>
    <x v="2"/>
    <s v="Greater Houston Heights - Houston Junior Forum building Murals"/>
    <x v="0"/>
    <s v="Operating"/>
    <n v="2500"/>
    <n v="2500"/>
    <m/>
  </r>
  <r>
    <s v="C-25-23"/>
    <x v="2"/>
    <s v="Matching Grants "/>
    <x v="0"/>
    <s v="Operating"/>
    <n v="9100.35"/>
    <n v="5000"/>
    <m/>
  </r>
  <r>
    <s v="C-26-23"/>
    <x v="2"/>
    <s v="Ditch maintenance"/>
    <x v="2"/>
    <s v="Operating"/>
    <n v="116373.08"/>
    <n v="53747.39"/>
    <m/>
  </r>
  <r>
    <s v="C-27-23"/>
    <x v="2"/>
    <s v="YMCA Greater Houston Afterschool Program "/>
    <x v="4"/>
    <s v="Operating"/>
    <n v="15000"/>
    <n v="15000"/>
    <m/>
  </r>
  <r>
    <s v="C-28-23"/>
    <x v="2"/>
    <s v="Fourth Ward Youth Center - Robotic Summer Program for Youth in Fourth Ward"/>
    <x v="17"/>
    <s v="Operating"/>
    <n v="10000"/>
    <n v="10000"/>
    <m/>
  </r>
  <r>
    <s v="C-29-23"/>
    <x v="2"/>
    <s v="Families with PRIDE - Levy Park"/>
    <x v="18"/>
    <s v="Operating"/>
    <n v="15000"/>
    <n v="12913.15"/>
    <m/>
  </r>
  <r>
    <s v="C-30-23"/>
    <x v="2"/>
    <s v="Meals on Wheels"/>
    <x v="8"/>
    <s v="Operating"/>
    <n v="10000"/>
    <n v="0"/>
    <m/>
  </r>
  <r>
    <s v="C-31-23"/>
    <x v="2"/>
    <s v="Annual Rain Barrel Sale (We subsidize the cost for residents and sell them to district C Residents. max 200 barrels ($67/barrel)"/>
    <x v="2"/>
    <s v="Operating"/>
    <n v="13400"/>
    <n v="0"/>
    <m/>
  </r>
  <r>
    <s v="C-32-23"/>
    <x v="2"/>
    <s v="Pedestrian crossings safety improvement - various locations"/>
    <x v="2"/>
    <s v="Capital"/>
    <n v="100000"/>
    <n v="100000"/>
    <m/>
  </r>
  <r>
    <s v="C-33-23"/>
    <x v="2"/>
    <s v="SPARK Parks - Field Elementary, Helms Elementary &amp; Baker Elementary"/>
    <x v="4"/>
    <s v="Capital"/>
    <n v="15000"/>
    <n v="10000"/>
    <m/>
  </r>
  <r>
    <s v="C-34-23"/>
    <x v="2"/>
    <s v="Street rehabilitations and improvements throughout District C"/>
    <x v="2"/>
    <s v="Capital"/>
    <n v="16000"/>
    <n v="16000"/>
    <m/>
  </r>
  <r>
    <s v="C-35-23"/>
    <x v="2"/>
    <s v="SPARK Park - Sinclair Elementary - 700 children develop a tile mosaic that highlights the character of the school/neighborhood"/>
    <x v="4"/>
    <s v="Capital"/>
    <n v="5000"/>
    <n v="5000"/>
    <m/>
  </r>
  <r>
    <s v="C-36-23"/>
    <x v="2"/>
    <s v="Houston Toolbank"/>
    <x v="19"/>
    <s v="Capital"/>
    <n v="35000"/>
    <n v="0"/>
    <m/>
  </r>
  <r>
    <s v="C-37-23"/>
    <x v="2"/>
    <s v="Street repairs in East Montrose ($150k)"/>
    <x v="2"/>
    <s v="Capital"/>
    <n v="0"/>
    <n v="0"/>
    <m/>
  </r>
  <r>
    <s v="C-38-23"/>
    <x v="2"/>
    <s v="Various street, crossing, drainage improvements ($200k)"/>
    <x v="2"/>
    <s v="Capital"/>
    <n v="0"/>
    <n v="0"/>
    <m/>
  </r>
  <r>
    <s v="C-39-23"/>
    <x v="2"/>
    <s v="Various sidewalk, ramp, ADA improvements ($150k)"/>
    <x v="2"/>
    <s v="Capital"/>
    <n v="0"/>
    <n v="0"/>
    <m/>
  </r>
  <r>
    <s v="D-1-23"/>
    <x v="3"/>
    <s v="ParkHouston/ARA - overtime and signage"/>
    <x v="20"/>
    <s v="Operating"/>
    <n v="10000"/>
    <n v="0"/>
    <m/>
  </r>
  <r>
    <s v="D-2-23"/>
    <x v="3"/>
    <s v="Project: Row House 7017-20 ($34,900)"/>
    <x v="2"/>
    <s v="Capital"/>
    <n v="0"/>
    <n v="0"/>
    <m/>
  </r>
  <r>
    <s v="D-3-23"/>
    <x v="3"/>
    <s v="Johnnie Means Aquatics - swim lessons and lifeguard training "/>
    <x v="4"/>
    <s v="Operating"/>
    <n v="49000"/>
    <n v="2180"/>
    <m/>
  </r>
  <r>
    <s v="D-4-23"/>
    <x v="3"/>
    <s v="40 Flock LPR cameras"/>
    <x v="1"/>
    <s v="Capital"/>
    <n v="110000"/>
    <n v="110000"/>
    <m/>
  </r>
  <r>
    <s v="D-5-23"/>
    <x v="3"/>
    <s v="ATVs (2)"/>
    <x v="1"/>
    <s v="Capital"/>
    <n v="44000"/>
    <n v="0"/>
    <m/>
  </r>
  <r>
    <s v="D-6-23"/>
    <x v="3"/>
    <s v="Improvements to District D portion of Columbia Tap bike trail"/>
    <x v="4"/>
    <s v="Capital"/>
    <n v="108305.61"/>
    <n v="0"/>
    <m/>
  </r>
  <r>
    <s v="D-7-23"/>
    <x v="3"/>
    <s v="Southeast Division - 10 Digital Noise Meters"/>
    <x v="1"/>
    <s v="Operating"/>
    <n v="5337.6"/>
    <n v="5337.6"/>
    <m/>
  </r>
  <r>
    <s v="D-8-23"/>
    <x v="3"/>
    <s v="Houston Area Urban League - HCC Main Campus"/>
    <x v="4"/>
    <s v="Operating"/>
    <n v="7500"/>
    <n v="6567.61"/>
    <m/>
  </r>
  <r>
    <s v="D-9-23"/>
    <x v="3"/>
    <s v="HOT Team - "/>
    <x v="3"/>
    <s v="Operating"/>
    <n v="207000"/>
    <n v="117492.29"/>
    <m/>
  </r>
  <r>
    <s v="D-10-23"/>
    <x v="3"/>
    <s v="CASE for Kids"/>
    <x v="4"/>
    <s v="Operating"/>
    <n v="10000"/>
    <n v="6000"/>
    <m/>
  </r>
  <r>
    <s v="D-11-23"/>
    <x v="3"/>
    <s v="Portacans - Scales and Schnur Parks (D-7-19)"/>
    <x v="4"/>
    <s v="Operating"/>
    <n v="5700"/>
    <n v="5640"/>
    <m/>
  </r>
  <r>
    <s v="D-12-23"/>
    <x v="3"/>
    <s v="Speed cushions - 7110-21 Crestmont ($95,450)"/>
    <x v="2"/>
    <s v="Capital"/>
    <n v="0"/>
    <n v="0"/>
    <m/>
  </r>
  <r>
    <s v="D-13-23"/>
    <x v="3"/>
    <s v="20 Speed cushions - 7103-21 Las Terrazas ($91,300)"/>
    <x v="2"/>
    <s v="Capital"/>
    <n v="0"/>
    <n v="0"/>
    <m/>
  </r>
  <r>
    <s v="D-14-23"/>
    <x v="3"/>
    <s v="6 Speed cushions - 6927-19 Greenwarth ($20,500)"/>
    <x v="2"/>
    <s v="Capital"/>
    <n v="0"/>
    <n v="0"/>
    <m/>
  </r>
  <r>
    <s v="D-15-23"/>
    <x v="3"/>
    <s v="25 Speed cushions - 7016-20 West MacGregor ($114,100)"/>
    <x v="2"/>
    <s v="Capital"/>
    <n v="0"/>
    <n v="0"/>
    <m/>
  </r>
  <r>
    <s v="D-16-23"/>
    <x v="3"/>
    <s v="Judson Robinson, Jr. Community Center flooring"/>
    <x v="4"/>
    <s v="Operating"/>
    <n v="23340"/>
    <n v="23340"/>
    <m/>
  </r>
  <r>
    <s v="D-17-23"/>
    <x v="3"/>
    <s v="HPD Southeast - ATVs"/>
    <x v="1"/>
    <s v="Capital"/>
    <n v="60000"/>
    <n v="0"/>
    <m/>
  </r>
  <r>
    <s v="D-18-23"/>
    <x v="3"/>
    <s v="Earthday Event at Blue Triangle Community Center - document shred"/>
    <x v="3"/>
    <s v="Operating"/>
    <n v="400"/>
    <n v="0"/>
    <m/>
  </r>
  <r>
    <s v="D-19-23"/>
    <x v="3"/>
    <s v="Earthday Event at Blue Triangle Community Center - electronic device disposal"/>
    <x v="3"/>
    <s v="Operating"/>
    <n v="425"/>
    <n v="0"/>
    <m/>
  </r>
  <r>
    <s v="D-20-23"/>
    <x v="3"/>
    <s v="HPD Air Support &amp; TSU - aerial drone research project"/>
    <x v="1"/>
    <s v="Operating"/>
    <n v="0"/>
    <n v="0"/>
    <m/>
  </r>
  <r>
    <s v="D-21-23"/>
    <x v="3"/>
    <s v="Computer Labs at Sunnyside Park Community Center"/>
    <x v="4"/>
    <s v="Operating"/>
    <n v="50000"/>
    <n v="0"/>
    <m/>
  </r>
  <r>
    <s v="D-22-23"/>
    <x v="3"/>
    <s v="Cuney Homes Community Center - Bridging the Digital Divide"/>
    <x v="21"/>
    <s v="Operating"/>
    <n v="35000"/>
    <n v="0"/>
    <m/>
  </r>
  <r>
    <s v="D-23-23"/>
    <x v="3"/>
    <s v="Portable AC Units for Seniors"/>
    <x v="8"/>
    <s v="Operating"/>
    <n v="49950"/>
    <n v="41172"/>
    <m/>
  </r>
  <r>
    <s v="D-24-23"/>
    <x v="3"/>
    <s v="To support HFD Staff Psychologist program, hire an additional P/T therapist"/>
    <x v="13"/>
    <s v="Operating"/>
    <n v="50000"/>
    <n v="0"/>
    <m/>
  </r>
  <r>
    <s v="D-25-23"/>
    <x v="3"/>
    <s v="17-speed cushion - Southlawn - 6721-17 - Bound by Scott, Holmes Road, Cullen Blvd ($58,100)"/>
    <x v="2"/>
    <s v="Capital"/>
    <n v="0"/>
    <n v="0"/>
    <m/>
  </r>
  <r>
    <s v="D-26-23"/>
    <x v="3"/>
    <s v="RYDE Transportation Pilot Program"/>
    <x v="21"/>
    <s v="Operating"/>
    <n v="50000"/>
    <n v="0"/>
    <m/>
  </r>
  <r>
    <s v="D-27-23"/>
    <x v="3"/>
    <s v="Second Chance Job Fair"/>
    <x v="22"/>
    <s v="Operating"/>
    <n v="10000"/>
    <n v="0"/>
    <m/>
  </r>
  <r>
    <s v="D-28-23"/>
    <x v="3"/>
    <s v="Immigrant children summer school - Augustana Lutheran Church"/>
    <x v="4"/>
    <s v="Operating"/>
    <n v="7500"/>
    <n v="0"/>
    <m/>
  </r>
  <r>
    <s v="D-29-23"/>
    <x v="3"/>
    <s v="Student Summer Enrichment Program - Worthing High School"/>
    <x v="4"/>
    <s v="Operating"/>
    <n v="5050"/>
    <n v="5050"/>
    <m/>
  </r>
  <r>
    <s v="D-30-23"/>
    <x v="3"/>
    <s v="Installation of shelter concrete pads for multiple METRO locations ($85.65k)"/>
    <x v="2"/>
    <s v="Capital"/>
    <n v="0"/>
    <n v="0"/>
    <m/>
  </r>
  <r>
    <s v="D-31-23"/>
    <x v="3"/>
    <s v="Steppin' Back in Time Photo Exhibit - Emancipation Park Cultural Center"/>
    <x v="4"/>
    <s v="Operating"/>
    <n v="5000"/>
    <n v="5000"/>
    <m/>
  </r>
  <r>
    <s v="E-1-23"/>
    <x v="4"/>
    <s v="Temp Personnel Clear Lake Recycling Center and the METRO - Kingwood Park and Ride"/>
    <x v="3"/>
    <s v="Operating"/>
    <n v="48804.800000000003"/>
    <n v="48804.800000000003"/>
    <m/>
  </r>
  <r>
    <s v="E-2-23"/>
    <x v="4"/>
    <s v="HPD Overtime - Clear Lake Recycling Center (R623) and the METRO - Kingwood Park and Ride (R877)"/>
    <x v="1"/>
    <s v="Operating"/>
    <n v="21177.14"/>
    <n v="21177.14"/>
    <m/>
  </r>
  <r>
    <s v="E-3-23"/>
    <x v="4"/>
    <s v="HPD - Kingwood and Clear Lake Flock Security cameras"/>
    <x v="1"/>
    <s v="Operating"/>
    <n v="16500"/>
    <n v="16500"/>
    <m/>
  </r>
  <r>
    <s v="E-4-23"/>
    <x v="4"/>
    <s v="Community event dumpster - Harley Davidson-Kingwood"/>
    <x v="1"/>
    <s v="Operating"/>
    <n v="826.47"/>
    <n v="826.47"/>
    <m/>
  </r>
  <r>
    <s v="E-5-23"/>
    <x v="4"/>
    <s v="Memorial Park Golf Course - purchase of aerator"/>
    <x v="4"/>
    <s v="Capital"/>
    <n v="43296"/>
    <n v="43296"/>
    <m/>
  </r>
  <r>
    <s v="E-6-23"/>
    <x v="4"/>
    <s v="Kingwood and Clear Lake right of way mowing "/>
    <x v="2"/>
    <s v="Operating"/>
    <n v="27604.51"/>
    <n v="0"/>
    <m/>
  </r>
  <r>
    <s v="E-7-23"/>
    <x v="4"/>
    <s v="Removal of dead and dangerous trees from the medians and esplanades."/>
    <x v="4"/>
    <s v="Operating"/>
    <n v="73521.75"/>
    <n v="36729"/>
    <m/>
  </r>
  <r>
    <s v="E-8-23"/>
    <x v="4"/>
    <s v="Lake Patrol Division - deep v boat"/>
    <x v="1"/>
    <s v="Operating"/>
    <n v="120000"/>
    <n v="114999.42"/>
    <m/>
  </r>
  <r>
    <s v="E-9-23"/>
    <x v="4"/>
    <s v="HPD Lake Patrol - purchase of storage boxes for high water trucks"/>
    <x v="1"/>
    <s v="Operating"/>
    <n v="13500"/>
    <n v="11820"/>
    <m/>
  </r>
  <r>
    <s v="E-10-23"/>
    <x v="4"/>
    <s v="HPD Lake Patrol - Pressure washer"/>
    <x v="1"/>
    <s v="Operating"/>
    <n v="629"/>
    <n v="629"/>
    <m/>
  </r>
  <r>
    <s v="E-11-23"/>
    <x v="4"/>
    <s v="HPD Kingwood - Apex Officer Training Simulator"/>
    <x v="1"/>
    <s v="Operating"/>
    <n v="67500"/>
    <n v="0"/>
    <m/>
  </r>
  <r>
    <s v="E-12-23"/>
    <x v="4"/>
    <s v="HPD Kingwood - high crime level apartments and business patrol initiatives"/>
    <x v="1"/>
    <s v="Operating"/>
    <n v="12000"/>
    <n v="0"/>
    <m/>
  </r>
  <r>
    <s v="E-13-23"/>
    <x v="4"/>
    <s v="Water Wonderland Boat Ramp - installation of Lake Houston Zone Map"/>
    <x v="1"/>
    <s v="Operating"/>
    <n v="927.54"/>
    <n v="0"/>
    <m/>
  </r>
  <r>
    <s v="E-14-23"/>
    <x v="4"/>
    <s v="HPD Kingwood - DRT/Communtiy Service/Bike Patrol"/>
    <x v="1"/>
    <s v="Operating"/>
    <n v="4000"/>
    <n v="600.52"/>
    <m/>
  </r>
  <r>
    <s v="E-15-23"/>
    <x v="4"/>
    <s v="HPD Kingwood - Priority Investigative Unit"/>
    <x v="1"/>
    <s v="Operating"/>
    <n v="20000"/>
    <n v="1753.54"/>
    <m/>
  </r>
  <r>
    <s v="E-16-23"/>
    <x v="4"/>
    <s v="Bay Area Houston Economic Partnership (B-1-19)"/>
    <x v="14"/>
    <s v="Operating"/>
    <n v="49500"/>
    <n v="49500"/>
    <m/>
  </r>
  <r>
    <s v="E-17-23"/>
    <x v="4"/>
    <s v="Clear Lake - Increased Vehicular Patrol Initiative - Baybrook Mall (R661)"/>
    <x v="1"/>
    <s v="Operating"/>
    <n v="10000"/>
    <n v="10000"/>
    <m/>
  </r>
  <r>
    <s v="E-18-23"/>
    <x v="4"/>
    <s v="Clear Lake - Crime Suppression Initiative - Baybrook Mall (R661)"/>
    <x v="1"/>
    <s v="Operating"/>
    <n v="7530.35"/>
    <n v="7530.35"/>
    <m/>
  </r>
  <r>
    <s v="E-19-23"/>
    <x v="4"/>
    <s v="Clear Lake - Crime Suppression Initiative - Baybrook Mall DRT/Communtiy Service/Bike Patrol (R661)"/>
    <x v="1"/>
    <s v="Operating"/>
    <n v="3000"/>
    <n v="3000"/>
    <m/>
  </r>
  <r>
    <s v="E-20-23"/>
    <x v="4"/>
    <s v="HPD Clear Lake - high crime level apartments and business patrol initiatives"/>
    <x v="1"/>
    <s v="Operating"/>
    <n v="15000"/>
    <n v="15000"/>
    <m/>
  </r>
  <r>
    <s v="E-21-23"/>
    <x v="4"/>
    <s v="HPD Clear Lake - high crime level apartments CST"/>
    <x v="1"/>
    <s v="Operating"/>
    <n v="10000"/>
    <n v="10000"/>
    <m/>
  </r>
  <r>
    <s v="E-22-23"/>
    <x v="4"/>
    <s v="Clear Lake - Crime Suppression Initiative - Baybrook Mall DRT/Communtiy Service/Bike Patrol (R661)"/>
    <x v="1"/>
    <s v="Operating"/>
    <n v="5000"/>
    <n v="5000"/>
    <m/>
  </r>
  <r>
    <s v="E-23-23"/>
    <x v="4"/>
    <s v="Clear Lake - HPD Vice/Narcotics/Homeless Initiative and DRT Overtime"/>
    <x v="1"/>
    <s v="Operating"/>
    <n v="70000"/>
    <n v="69520.850000000006"/>
    <m/>
  </r>
  <r>
    <s v="E-24-23"/>
    <x v="4"/>
    <s v="HPD Clear Lake trauma kits"/>
    <x v="1"/>
    <s v="Operating"/>
    <n v="4227.3999999999996"/>
    <n v="4227.3999999999996"/>
    <m/>
  </r>
  <r>
    <s v="E-25-23"/>
    <x v="4"/>
    <s v="HPD Clear Lake - Python Radar Unit"/>
    <x v="1"/>
    <s v="Operating"/>
    <n v="1750"/>
    <n v="0"/>
    <m/>
  </r>
  <r>
    <s v="E-26-23"/>
    <x v="4"/>
    <s v="Hoarder house clean-up - 2434 Long Leaf Pines"/>
    <x v="3"/>
    <s v="Operating"/>
    <n v="1471.76"/>
    <n v="900.9"/>
    <m/>
  </r>
  <r>
    <s v="E-27-23"/>
    <x v="4"/>
    <s v="Harley-Davidson Kingwood special event"/>
    <x v="1"/>
    <s v="Operating"/>
    <n v="3285.63"/>
    <n v="3327"/>
    <m/>
  </r>
  <r>
    <s v="E-28-23"/>
    <x v="4"/>
    <s v="Kingwood Drive westbound lanes from Green Oak Drive to Chestnut Ridge - Panel replacements ($175k)"/>
    <x v="2"/>
    <s v="Capital"/>
    <n v="0"/>
    <n v="0"/>
    <m/>
  </r>
  <r>
    <s v="E-29-23"/>
    <x v="4"/>
    <s v="Kingwood Drive both directions from Chestnut Ridge to Royal Forest  - Panel replacements ($160k)"/>
    <x v="2"/>
    <s v="Capital"/>
    <n v="0"/>
    <n v="0"/>
    <m/>
  </r>
  <r>
    <s v="E-30-23"/>
    <x v="4"/>
    <s v="Willow Creek Way from Possum Creek to Flagstone  - Panel replacements ($210k total - $165k Operating and $45k Operating)"/>
    <x v="2"/>
    <s v="Capital"/>
    <n v="45000"/>
    <n v="45000"/>
    <m/>
  </r>
  <r>
    <s v="E-31-23"/>
    <x v="4"/>
    <s v="Trees for Houston - installation of trees on El Dorado Blvd. "/>
    <x v="4"/>
    <s v="Operating"/>
    <n v="40000"/>
    <n v="0"/>
    <m/>
  </r>
  <r>
    <s v="E-32-23"/>
    <x v="4"/>
    <s v="HPD - Northeast HPD Spring Fling"/>
    <x v="1"/>
    <s v="Operating"/>
    <n v="1000"/>
    <n v="0"/>
    <m/>
  </r>
  <r>
    <s v="E-33-23"/>
    <x v="4"/>
    <s v="Greater Houston Police Activities League"/>
    <x v="1"/>
    <s v="Operating"/>
    <n v="0"/>
    <n v="0"/>
    <m/>
  </r>
  <r>
    <s v="E-34-23"/>
    <x v="4"/>
    <s v="Neighborhood Matching Grant - University Green Patio Homeowners Association"/>
    <x v="0"/>
    <s v="Operating"/>
    <n v="2068"/>
    <n v="2068"/>
    <m/>
  </r>
  <r>
    <s v="F-1-23"/>
    <x v="5"/>
    <s v="HOT Team - Illegal Dumping (F-29-20)"/>
    <x v="3"/>
    <s v="Operating"/>
    <n v="75000"/>
    <n v="61392.86"/>
    <m/>
  </r>
  <r>
    <s v="F-2-23"/>
    <x v="5"/>
    <s v="District-wide animal sweeps"/>
    <x v="12"/>
    <s v="Operating"/>
    <n v="0"/>
    <n v="0"/>
    <m/>
  </r>
  <r>
    <s v="F-3-23"/>
    <x v="5"/>
    <s v="Houston Toolbank"/>
    <x v="11"/>
    <s v="Operating"/>
    <n v="40295"/>
    <n v="40295"/>
    <m/>
  </r>
  <r>
    <s v="F-4-23"/>
    <x v="5"/>
    <s v="40 Flock LPR cameras"/>
    <x v="1"/>
    <s v="Capital"/>
    <n v="137500"/>
    <n v="137500"/>
    <m/>
  </r>
  <r>
    <s v="F-5-23"/>
    <x v="5"/>
    <s v="Career Fair - Alief Center for Advanced Careers"/>
    <x v="7"/>
    <s v="Operating"/>
    <n v="840"/>
    <n v="840"/>
    <m/>
  </r>
  <r>
    <s v="F-6-23"/>
    <x v="5"/>
    <s v="Dark Spaces Initiative"/>
    <x v="4"/>
    <s v="Operating"/>
    <n v="3571.92"/>
    <n v="3571.92"/>
    <m/>
  </r>
  <r>
    <s v="F-7-23"/>
    <x v="5"/>
    <s v="The additional cost for sidewalk through the medians along Stoney Brook Drive @ Windsept, Pagewood, and Meadowvale is $81,175.00"/>
    <x v="2"/>
    <s v="Capital"/>
    <n v="0"/>
    <n v="0"/>
    <m/>
  </r>
  <r>
    <s v="F-8-23"/>
    <x v="5"/>
    <s v="Speed cushions - Carver Crest ($20,500)"/>
    <x v="2"/>
    <s v="Capital"/>
    <n v="0"/>
    <n v="0"/>
    <m/>
  </r>
  <r>
    <s v="F-9-23"/>
    <x v="5"/>
    <s v="Baneway Dr. (sidewalk/ramps), Imperial Point Rd. (sidewalk/ramps), Langdon Ln. (panels) ($310,000)"/>
    <x v="2"/>
    <s v="Capital"/>
    <n v="0"/>
    <n v="0"/>
    <m/>
  </r>
  <r>
    <s v="F-10-23"/>
    <x v="5"/>
    <s v="Overlay/speed cushions - Clarkcrest and Jarvis ($88,325)"/>
    <x v="2"/>
    <s v="Capital"/>
    <n v="0"/>
    <n v="0"/>
    <m/>
  </r>
  <r>
    <s v="F-11-23"/>
    <x v="5"/>
    <s v="Sidewalk program - Westpark to Gessner"/>
    <x v="2"/>
    <s v="Capital"/>
    <n v="168000"/>
    <n v="168000"/>
    <m/>
  </r>
  <r>
    <s v="F-12-23"/>
    <x v="5"/>
    <s v="Panel replacement - Cook Road"/>
    <x v="2"/>
    <s v="Capital"/>
    <n v="116400"/>
    <n v="116400"/>
    <m/>
  </r>
  <r>
    <s v="F-13-23"/>
    <x v="5"/>
    <s v="Neighborhood Matching Grant - Alief Superneoghborhood 25 and Institute of Chinese Culture"/>
    <x v="0"/>
    <s v="Operating"/>
    <n v="9100"/>
    <n v="9100"/>
    <m/>
  </r>
  <r>
    <s v="F-14-23"/>
    <x v="5"/>
    <s v="Illegal Dumping cameras (5)"/>
    <x v="3"/>
    <s v="Operating"/>
    <n v="0"/>
    <n v="0"/>
    <m/>
  </r>
  <r>
    <s v="F-15-23"/>
    <x v="5"/>
    <s v="Reading with a Rapper"/>
    <x v="23"/>
    <s v="Operating"/>
    <n v="30000"/>
    <n v="30000"/>
    <m/>
  </r>
  <r>
    <s v="F-16-23"/>
    <x v="5"/>
    <s v="Shadow Lake - bike trail ($75k)"/>
    <x v="4"/>
    <s v="Operating"/>
    <n v="75000"/>
    <n v="0"/>
    <m/>
  </r>
  <r>
    <s v="F-17-23"/>
    <x v="5"/>
    <s v="Spay and neuter - Alief ISD Center"/>
    <x v="12"/>
    <s v="Operating"/>
    <n v="6460.52"/>
    <n v="0"/>
    <m/>
  </r>
  <r>
    <s v="F-18-23"/>
    <x v="5"/>
    <s v="CASE for Kids "/>
    <x v="4"/>
    <s v="Operating"/>
    <n v="15000"/>
    <n v="0"/>
    <m/>
  </r>
  <r>
    <s v="F-19-23"/>
    <x v="5"/>
    <s v="HPD - Midwest DRT Overtime After Hours (Richmond Corridor)"/>
    <x v="1"/>
    <s v="Operating"/>
    <n v="15000"/>
    <n v="1573.75"/>
    <m/>
  </r>
  <r>
    <s v="F-20-23"/>
    <x v="5"/>
    <s v="Speed cushions - Westchase Forest "/>
    <x v="2"/>
    <s v="Capital"/>
    <n v="79700"/>
    <n v="79700"/>
    <m/>
  </r>
  <r>
    <s v="F-21-23"/>
    <x v="5"/>
    <s v="Speed cushions - Richmond Estates"/>
    <x v="2"/>
    <s v="Capital"/>
    <n v="19900"/>
    <n v="19900"/>
    <m/>
  </r>
  <r>
    <s v="F-22-23"/>
    <x v="5"/>
    <s v="Oak Harbor Subdivision (near the intersection of S. Dairy Ashford and Wispwind Dr.) - panel replacement "/>
    <x v="2"/>
    <s v="Capital"/>
    <n v="10377.75"/>
    <n v="10377.75"/>
    <m/>
  </r>
  <r>
    <s v="G-1-23"/>
    <x v="6"/>
    <s v="Crosswalk painting - San Felipe and Bellmeade"/>
    <x v="2"/>
    <s v="Capital"/>
    <n v="3500"/>
    <n v="0"/>
    <m/>
  </r>
  <r>
    <s v="G-2-23"/>
    <x v="6"/>
    <s v="Sponsorship of mounted patrol "/>
    <x v="1"/>
    <s v="Operating"/>
    <n v="5001.9799999999996"/>
    <n v="5001.9799999999996"/>
    <m/>
  </r>
  <r>
    <s v="G-3-23"/>
    <x v="6"/>
    <s v="Westside overtime - Wilcrest and Briar Forest areas"/>
    <x v="1"/>
    <s v="Operating"/>
    <n v="12416.14"/>
    <n v="12416.14"/>
    <m/>
  </r>
  <r>
    <s v="G-4-23"/>
    <x v="6"/>
    <s v="Panel replacement - Tecumseh Circle, Deerwood Rd., and Riverview Way ($158,000)"/>
    <x v="2"/>
    <s v="Capital"/>
    <n v="0"/>
    <n v="0"/>
    <m/>
  </r>
  <r>
    <s v="G-5-23"/>
    <x v="6"/>
    <s v="Overtime - Midwest "/>
    <x v="1"/>
    <s v="Operating"/>
    <n v="28605.98"/>
    <n v="28605.98"/>
    <m/>
  </r>
  <r>
    <s v="G-6-23"/>
    <x v="6"/>
    <s v="Panel replacements - 11666 Southlake Dr. ($13,000)"/>
    <x v="2"/>
    <s v="Capital"/>
    <n v="0"/>
    <n v="0"/>
    <m/>
  </r>
  <r>
    <s v="G-7-23"/>
    <x v="6"/>
    <s v="Panel replacement - Eldridge Parkway ($44,000)"/>
    <x v="2"/>
    <s v="Capital"/>
    <n v="0"/>
    <n v="0"/>
    <m/>
  </r>
  <r>
    <s v="G-8-23"/>
    <x v="6"/>
    <s v="Midwest - Overtime"/>
    <x v="1"/>
    <s v="Operating"/>
    <n v="15650.15"/>
    <n v="15650.15"/>
    <m/>
  </r>
  <r>
    <s v="G-9-23"/>
    <x v="6"/>
    <s v="Kendall Library - mural/beautification "/>
    <x v="23"/>
    <s v="Operating"/>
    <n v="0"/>
    <n v="0"/>
    <m/>
  </r>
  <r>
    <s v="G-10-23"/>
    <x v="6"/>
    <s v="Purchase of plotter printer for Midwest HPD HP T-650 plotter, along with inks, installation, and warranty services"/>
    <x v="1"/>
    <s v="Operating"/>
    <n v="2475.36"/>
    <n v="2475.36"/>
    <m/>
  </r>
  <r>
    <s v="G-11-23"/>
    <x v="6"/>
    <s v="Coleman Trailhead Cots - 80 to Midwest HPD and 60 to Westside HPD"/>
    <x v="1"/>
    <s v="Operating"/>
    <n v="3763.26"/>
    <n v="3763.26"/>
    <m/>
  </r>
  <r>
    <s v="G-12-23"/>
    <x v="6"/>
    <s v="Ballistic shields (one for westside, three for midwest, and three for central) "/>
    <x v="1"/>
    <s v="Operating"/>
    <n v="6616"/>
    <n v="2885.35"/>
    <m/>
  </r>
  <r>
    <s v="G-13-23"/>
    <x v="6"/>
    <s v="Central - Overtime"/>
    <x v="1"/>
    <s v="Operating"/>
    <n v="28335.41"/>
    <n v="28335.41"/>
    <m/>
  </r>
  <r>
    <s v="G-14-23"/>
    <x v="6"/>
    <s v="AFIS Machines – Unit cost $900  "/>
    <x v="1"/>
    <s v="Operating"/>
    <n v="1800"/>
    <n v="0"/>
    <m/>
  </r>
  <r>
    <s v="G-15-23"/>
    <x v="6"/>
    <s v="Central - Two Cordless drill @ $279 a piece from Home Depot DEWALT 20-Volt MAX XR Cordless Brushless Drill/Impact Combo Kit with Two 20-Volt 2.0Ah Batteries and Charger (2-Tool) DCK283D2 (homedepot.com) total of $558 "/>
    <x v="1"/>
    <s v="Operating"/>
    <n v="558"/>
    <n v="558"/>
    <m/>
  </r>
  <r>
    <s v="G-16-23"/>
    <x v="6"/>
    <s v="One Honda 21 in. 3 in 1 Variable Speed Gas Lawn Mower @ $549 Search Results for honda hrx 201-cc 21 inchinc self propelled gas lawn mower at The Home Depot"/>
    <x v="1"/>
    <s v="Operating"/>
    <n v="549"/>
    <n v="549"/>
    <m/>
  </r>
  <r>
    <s v="G-17-23"/>
    <x v="6"/>
    <s v="Purchase of 50 LPR cameras "/>
    <x v="1"/>
    <s v="Capital"/>
    <n v="137500"/>
    <n v="137500"/>
    <m/>
  </r>
  <r>
    <s v="G-18-23"/>
    <x v="6"/>
    <s v="Speed cushions - Kimberley Lane ($25k)"/>
    <x v="2"/>
    <s v="Capital"/>
    <n v="0"/>
    <n v="0"/>
    <m/>
  </r>
  <r>
    <s v="G-19-23"/>
    <x v="6"/>
    <s v="Dewalt cordless 20 V Max Lithium Trimmer @ $219 a piece, DEWALT 20V MAX Lithium-Ion Brushless Cordless String Trimmer with (1) 5.0Ah Battery and Charger Included DCST922P1 "/>
    <x v="1"/>
    <s v="Operating"/>
    <n v="219"/>
    <n v="219"/>
    <m/>
  </r>
  <r>
    <s v="G-20-23"/>
    <x v="6"/>
    <s v="(1) Kirby and San Felipe, (2) Kirby and Avalon (3) San Felipe and Willowick and (4) Wilcrest and Indian Trail - Repaint crosswalks ($24.5k)"/>
    <x v="2"/>
    <s v="Capital"/>
    <n v="0"/>
    <n v="0"/>
    <m/>
  </r>
  <r>
    <s v="G-21-23"/>
    <x v="6"/>
    <s v="(1) Kimberly and Country Place (2) Fern and Country Place - Pavement markings ($9k)"/>
    <x v="2"/>
    <s v="Capital"/>
    <n v="0"/>
    <n v="0"/>
    <m/>
  </r>
  <r>
    <s v="G-22-23"/>
    <x v="6"/>
    <s v="Panel Replacement - 11666 Southlake Dr. ($13k)"/>
    <x v="2"/>
    <s v="Capital"/>
    <n v="0"/>
    <n v="0"/>
    <m/>
  </r>
  <r>
    <s v="G-23-23"/>
    <x v="6"/>
    <s v="12V 200Ah SLA AGM Battery Replacement for Solar Systems by Casil (HPD Westside Patrol)"/>
    <x v="1"/>
    <s v="Operating"/>
    <n v="369.99"/>
    <n v="369.99"/>
    <m/>
  </r>
  <r>
    <s v="G-24-23"/>
    <x v="6"/>
    <s v="Reinstallation of speed cushion - 723-725 Wycliffe ($5,000)"/>
    <x v="2"/>
    <s v="Capital"/>
    <n v="0"/>
    <n v="0"/>
    <m/>
  </r>
  <r>
    <s v="G-25-23"/>
    <x v="6"/>
    <s v="Mounted patrol - Holiday shooping center patrol"/>
    <x v="1"/>
    <s v="Operating"/>
    <n v="22421.7"/>
    <n v="22421.7"/>
    <m/>
  </r>
  <r>
    <s v="G-26-23"/>
    <x v="6"/>
    <s v="R/R Sidewalk - Richmond Ave. eastbound from Ingersoll to the bus stop ($21k)"/>
    <x v="2"/>
    <s v="Capital"/>
    <n v="0"/>
    <n v="0"/>
    <m/>
  </r>
  <r>
    <s v="G-27-23"/>
    <x v="6"/>
    <s v="Overlay - 5750 Sugar Hill to Bering Drive ($54k)"/>
    <x v="2"/>
    <s v="Capital"/>
    <n v="0"/>
    <n v="0"/>
    <m/>
  </r>
  <r>
    <s v="G-28-23"/>
    <x v="6"/>
    <s v="Road rehab - San Saba from Kirby to Dickey Place ($115k) "/>
    <x v="2"/>
    <s v="Capital"/>
    <n v="115000"/>
    <n v="115000"/>
    <m/>
  </r>
  <r>
    <s v="G-29-23"/>
    <x v="6"/>
    <s v="Rectangular Rapid Flashing Crosswalk Beacon at Briar Forest at Wellington Arch near Daily Elementary ($36.5k)"/>
    <x v="2"/>
    <s v="Capital"/>
    <n v="3500"/>
    <n v="3500"/>
    <m/>
  </r>
  <r>
    <s v="G-30-23"/>
    <x v="6"/>
    <s v="Rectangular Rapid Flashing Crosswalk Beacon installed at the intersection of Taylorcrest Rd. and Brittmore Rd. near Rummel Creek Elementary ($40k)"/>
    <x v="2"/>
    <s v="Capital"/>
    <n v="19000"/>
    <n v="19000"/>
    <m/>
  </r>
  <r>
    <s v="G-31-23"/>
    <x v="6"/>
    <s v="Repair broken esplanade curbs along Fountain View Dr. between Inwood Dr. and Westheimer Rd."/>
    <x v="2"/>
    <s v="Capital"/>
    <n v="6900"/>
    <n v="6900"/>
    <m/>
  </r>
  <r>
    <s v="G-32-23"/>
    <x v="6"/>
    <s v="Repair broken curbs along Gessner Rd. at intersections with Warrenton Dr., Haversham Dr., and at intersection with Bayou Shadows St."/>
    <x v="2"/>
    <s v="Capital"/>
    <n v="5500"/>
    <n v="5500"/>
    <m/>
  </r>
  <r>
    <s v="G-33-23"/>
    <x v="6"/>
    <s v="Midwest - JN Tactical Breaching Ram TR-1CQ"/>
    <x v="1"/>
    <s v="Operating"/>
    <n v="618"/>
    <n v="618"/>
    <m/>
  </r>
  <r>
    <s v="G-34-23"/>
    <x v="6"/>
    <s v="Midwest - Jersey Tactical JTC Pro Claw"/>
    <x v="1"/>
    <s v="Operating"/>
    <n v="604.99"/>
    <n v="604.99"/>
    <m/>
  </r>
  <r>
    <s v="G-35-23"/>
    <x v="6"/>
    <s v="Midwest - Crime Tech #M Late/Livescan Fingerprint Lift Pads - 5 pads @ $4.45 each from Crimetech"/>
    <x v="1"/>
    <s v="Operating"/>
    <n v="0"/>
    <n v="0"/>
    <m/>
  </r>
  <r>
    <s v="G-36-23"/>
    <x v="6"/>
    <s v="Panel replacements - Woodway Dr. westbound"/>
    <x v="2"/>
    <s v="Capital"/>
    <n v="93500"/>
    <n v="93500"/>
    <m/>
  </r>
  <r>
    <s v="G-37-23"/>
    <x v="6"/>
    <s v="Panel replacement - near 10198 Briar Dr."/>
    <x v="2"/>
    <s v="Capital"/>
    <n v="45500"/>
    <n v="45500"/>
    <m/>
  </r>
  <r>
    <s v="G-38-23"/>
    <x v="6"/>
    <s v="SPARK Park - Walnut Bend Elementary "/>
    <x v="2"/>
    <s v="Capital"/>
    <n v="6000"/>
    <n v="0"/>
    <m/>
  </r>
  <r>
    <s v="G-39-23"/>
    <x v="6"/>
    <s v="Houston Community Toolbank"/>
    <x v="11"/>
    <s v="Operating"/>
    <n v="29860"/>
    <n v="0"/>
    <m/>
  </r>
  <r>
    <s v="G-40-23"/>
    <x v="6"/>
    <s v="Sidewalk - 2221 Westcreek Lane"/>
    <x v="2"/>
    <s v="Capital"/>
    <n v="30000"/>
    <n v="30000"/>
    <m/>
  </r>
  <r>
    <s v="G-41-23"/>
    <x v="6"/>
    <s v="River Oaks Park - repair tennis/pickleball courts"/>
    <x v="4"/>
    <s v="Capital"/>
    <n v="78251"/>
    <n v="0"/>
    <m/>
  </r>
  <r>
    <s v="G-42.23"/>
    <x v="6"/>
    <s v="HPD - Midwest Patrol traffic enforcement"/>
    <x v="1"/>
    <s v="Operating"/>
    <n v="53215.33"/>
    <n v="0"/>
    <m/>
  </r>
  <r>
    <s v="G-43-23"/>
    <x v="6"/>
    <s v="Kettering Drive (from Westheimer Road to Newcastle Drive) - pavement markings"/>
    <x v="2"/>
    <s v="Operating"/>
    <n v="40000"/>
    <n v="0"/>
    <m/>
  </r>
  <r>
    <s v="G-44-23"/>
    <x v="6"/>
    <s v="Near 14326 Chadbourne Drive - panel replacements"/>
    <x v="2"/>
    <s v="Capital"/>
    <n v="51000"/>
    <n v="51000"/>
    <m/>
  </r>
  <r>
    <s v="G-45-23"/>
    <x v="6"/>
    <s v="Extension of median curb - San Felipe and Westcreek"/>
    <x v="2"/>
    <s v="Capital"/>
    <n v="15000"/>
    <n v="15000"/>
    <m/>
  </r>
  <r>
    <s v="G-46-23"/>
    <x v="6"/>
    <s v="Central Patrol - seven patrol bikes and accessories"/>
    <x v="1"/>
    <s v="Operating"/>
    <n v="12843.79"/>
    <n v="0"/>
    <m/>
  </r>
  <r>
    <s v="G-47-23"/>
    <x v="6"/>
    <s v="Westside Patrol - Overtime"/>
    <x v="1"/>
    <m/>
    <n v="16813.27"/>
    <n v="9986.7000000000007"/>
    <m/>
  </r>
  <r>
    <s v="G-48-23"/>
    <x v="6"/>
    <s v="HPD Midwest - Concept2 Rowing Machine"/>
    <x v="1"/>
    <s v="Operating"/>
    <n v="0"/>
    <n v="0"/>
    <m/>
  </r>
  <r>
    <s v="G-49-23"/>
    <x v="6"/>
    <s v="HPD Midwest - Procool Refrigeration Beverage Cooler"/>
    <x v="1"/>
    <s v="Operating"/>
    <n v="0"/>
    <n v="0"/>
    <m/>
  </r>
  <r>
    <s v="H-1-23"/>
    <x v="7"/>
    <s v="Flock License Plate Readers"/>
    <x v="3"/>
    <s v="Operating"/>
    <n v="27500"/>
    <n v="27500"/>
    <m/>
  </r>
  <r>
    <s v="H-2-23"/>
    <x v="7"/>
    <s v="SPARK Park - Browning Elem. &amp; Jefferson Elem."/>
    <x v="4"/>
    <s v="Operating"/>
    <n v="20000"/>
    <n v="20000"/>
    <m/>
  </r>
  <r>
    <s v="H-3-23"/>
    <x v="7"/>
    <s v="Mini-murals - Lathrop &amp; Market (Bonita Gardens)"/>
    <x v="16"/>
    <s v="Operating"/>
    <n v="7500"/>
    <n v="0"/>
    <m/>
  </r>
  <r>
    <s v="H-4-23"/>
    <x v="7"/>
    <s v="ADA Porta Potty Maintenance - Henderson Park"/>
    <x v="4"/>
    <s v="Operating"/>
    <n v="2500"/>
    <n v="1250"/>
    <m/>
  </r>
  <r>
    <s v="H-5-23"/>
    <x v="7"/>
    <s v="CASE - Yes Prep Thrive $5K.  MECA at Dow School MECA at TBH Center $5K.  Booker T. Washington High School $5K"/>
    <x v="4"/>
    <s v="Operating"/>
    <n v="10000"/>
    <n v="9000"/>
    <m/>
  </r>
  <r>
    <s v="H-6-23"/>
    <x v="7"/>
    <s v="TechConnect  stem kits"/>
    <x v="4"/>
    <s v="Operating"/>
    <n v="88701.64"/>
    <n v="39489.97"/>
    <m/>
  </r>
  <r>
    <s v="H-7-23"/>
    <x v="7"/>
    <s v="Mounted Horse Patrol sponsorship"/>
    <x v="1"/>
    <s v="Operating"/>
    <n v="5009.92"/>
    <n v="5009.92"/>
    <m/>
  </r>
  <r>
    <s v="H-8-23"/>
    <x v="7"/>
    <s v="TechConnect Interns"/>
    <x v="17"/>
    <s v="Operating"/>
    <n v="50000"/>
    <n v="49636.800000000003"/>
    <m/>
  </r>
  <r>
    <s v="H-9-23"/>
    <x v="7"/>
    <s v="Rain barrel distribution"/>
    <x v="2"/>
    <s v="Operating"/>
    <n v="1600"/>
    <n v="1600"/>
    <m/>
  </r>
  <r>
    <s v="H-10-23"/>
    <x v="7"/>
    <s v="TechConnect - installation &amp; monthly cost of filtered internet connections"/>
    <x v="24"/>
    <s v="Capital"/>
    <n v="10000"/>
    <n v="4563.4399999999996"/>
    <m/>
  </r>
  <r>
    <s v="H-11-23"/>
    <x v="7"/>
    <s v="Clark, Eastwood, Fonde, Independence Heights, and Melrose Community Centers upgrades"/>
    <x v="4"/>
    <s v="Operating"/>
    <n v="0"/>
    <n v="0"/>
    <m/>
  </r>
  <r>
    <s v="H-12-23"/>
    <x v="7"/>
    <s v="Tennis court maintenance at District H parks"/>
    <x v="4"/>
    <s v="Operating"/>
    <n v="18500"/>
    <n v="18500"/>
    <m/>
  </r>
  <r>
    <s v="H-13-23"/>
    <x v="7"/>
    <s v="Moody Park - carpet and cardboard padding"/>
    <x v="5"/>
    <s v="Operating"/>
    <n v="0"/>
    <n v="0"/>
    <m/>
  </r>
  <r>
    <s v="H-14-23"/>
    <x v="7"/>
    <s v="Speed cushions for traffic safety (NTMP) - 6711-17 AVENUE PLACE - ($70k)"/>
    <x v="2"/>
    <s v="Capital"/>
    <n v="0"/>
    <n v="0"/>
    <m/>
  </r>
  <r>
    <s v="H-15-23"/>
    <x v="7"/>
    <s v="NTMP Oakridge project # H-21-21 - 7104-21 - ($5k)"/>
    <x v="2"/>
    <s v="Capital"/>
    <n v="0"/>
    <n v="0"/>
    <m/>
  </r>
  <r>
    <s v="H-16-23"/>
    <x v="7"/>
    <s v="CASE "/>
    <x v="4"/>
    <s v="Operating"/>
    <n v="0"/>
    <n v="0"/>
    <m/>
  </r>
  <r>
    <s v="H-17-23"/>
    <x v="7"/>
    <s v="Scrap tire disposal - Greater Northside Management District"/>
    <x v="3"/>
    <s v="Operating"/>
    <n v="30000"/>
    <n v="28799.55"/>
    <m/>
  </r>
  <r>
    <s v="H-18-23"/>
    <x v="7"/>
    <s v="Washington Ave at Houston Ave overall pavement marking and signage plan ($100k)"/>
    <x v="2"/>
    <s v="Capital"/>
    <n v="0"/>
    <n v="0"/>
    <m/>
  </r>
  <r>
    <s v="H-19-23"/>
    <x v="7"/>
    <s v="Norhill Neighborhood Association - blue tiles"/>
    <x v="0"/>
    <s v="Operating"/>
    <n v="5000"/>
    <n v="5000"/>
    <m/>
  </r>
  <r>
    <s v="H-20-23"/>
    <x v="7"/>
    <s v="Little Free Libraries"/>
    <x v="23"/>
    <s v="Operating"/>
    <n v="14537.83"/>
    <n v="4537.83"/>
    <m/>
  </r>
  <r>
    <s v="H-21-23"/>
    <x v="7"/>
    <s v="Urban Scholars Program - Booker T. Washington, Northside HS, North Shore HS"/>
    <x v="8"/>
    <s v="Operating"/>
    <n v="230000"/>
    <n v="200000"/>
    <m/>
  </r>
  <r>
    <s v="H-22-23"/>
    <x v="7"/>
    <s v="Spay &amp; Neuter/Wellness clinic for dogs and cats"/>
    <x v="12"/>
    <s v="Operating"/>
    <n v="10000"/>
    <n v="2532"/>
    <m/>
  </r>
  <r>
    <s v="H-23-23"/>
    <x v="7"/>
    <s v="NTMP - Colonial Gardens (Glenburnie St.) ($5k)"/>
    <x v="2"/>
    <s v="Capital"/>
    <n v="0"/>
    <n v="0"/>
    <m/>
  </r>
  <r>
    <s v="H-24-23"/>
    <x v="7"/>
    <s v="Moody Park Bike Connector ($320K)"/>
    <x v="2"/>
    <s v="Capital"/>
    <n v="0"/>
    <n v="0"/>
    <m/>
  </r>
  <r>
    <s v="H-25-23"/>
    <x v="7"/>
    <s v="HPD Overtime - Crosstimbers &amp; Fulton"/>
    <x v="1"/>
    <s v="Operating"/>
    <n v="30000"/>
    <n v="29997.88"/>
    <m/>
  </r>
  <r>
    <s v="H-26-23"/>
    <x v="7"/>
    <s v="HPD DRT Overtime - Moody Park"/>
    <x v="1"/>
    <s v="Operating"/>
    <n v="50000"/>
    <n v="49832.51"/>
    <m/>
  </r>
  <r>
    <s v="H-27-23"/>
    <x v="7"/>
    <s v="Woodland Park - tennis court resurfacing/outdoor basketball court restriped"/>
    <x v="4"/>
    <s v="Operating"/>
    <n v="4500"/>
    <n v="0"/>
    <m/>
  </r>
  <r>
    <s v="I-1-23"/>
    <x v="8"/>
    <s v="Street lights - 12110 Grove Ridge, 7900 Lenora &amp; 8200 Glenloch"/>
    <x v="2"/>
    <s v="Operating"/>
    <n v="487.08"/>
    <n v="487.08"/>
    <m/>
  </r>
  <r>
    <s v="I-2-23"/>
    <x v="8"/>
    <s v="Lawndale Dog Park"/>
    <x v="4"/>
    <s v="Capital"/>
    <n v="68198"/>
    <n v="68198"/>
    <m/>
  </r>
  <r>
    <s v="I-3-23"/>
    <x v="8"/>
    <s v="Illegal dumping - Hobby Area Management District"/>
    <x v="3"/>
    <s v="Operating"/>
    <n v="15000"/>
    <n v="0"/>
    <m/>
  </r>
  <r>
    <s v="I-4-23"/>
    <x v="8"/>
    <s v="Street light installation - 7900 Lennora &amp; 8200 Glenloch (2)"/>
    <x v="2"/>
    <s v="Operating"/>
    <n v="300"/>
    <n v="0"/>
    <m/>
  </r>
  <r>
    <s v="I-5-23"/>
    <x v="8"/>
    <s v="Tree planting on Howard St."/>
    <x v="4"/>
    <s v="Operating"/>
    <n v="5000"/>
    <n v="0"/>
    <m/>
  </r>
  <r>
    <s v="I-6-23"/>
    <x v="8"/>
    <s v="HOT Team"/>
    <x v="3"/>
    <s v="Operating"/>
    <n v="103806.15"/>
    <n v="39939.24"/>
    <m/>
  </r>
  <r>
    <s v="I-7-23"/>
    <x v="8"/>
    <s v="Refinish traffic signal posts and arms - Lawndale at Wayside"/>
    <x v="2"/>
    <s v="Operating"/>
    <n v="20000"/>
    <n v="0"/>
    <m/>
  </r>
  <r>
    <s v="I-8-23"/>
    <x v="8"/>
    <s v="Lawndale Dog Park"/>
    <x v="4"/>
    <s v="Operating"/>
    <n v="85000"/>
    <n v="85000"/>
    <m/>
  </r>
  <r>
    <s v="I-9-23"/>
    <x v="8"/>
    <s v="License Plate Recognition Cameras "/>
    <x v="3"/>
    <s v="Operating"/>
    <n v="33000"/>
    <n v="33000"/>
    <m/>
  </r>
  <r>
    <s v="I-10-23"/>
    <x v="8"/>
    <s v="NTMP - Santa Rosa 6728-17 ($95,900)"/>
    <x v="4"/>
    <s v="Capital"/>
    <n v="0"/>
    <n v="0"/>
    <m/>
  </r>
  <r>
    <s v="I-11-23"/>
    <x v="8"/>
    <s v="NTMP - 6301-13 Manchester ($23,900)"/>
    <x v="4"/>
    <s v="Operating"/>
    <n v="0"/>
    <n v="0"/>
    <m/>
  </r>
  <r>
    <s v="I-12-23"/>
    <x v="8"/>
    <s v="Boys &amp; Girls Club academic support at Cristo Rey Jesuit High School"/>
    <x v="3"/>
    <s v="Operating"/>
    <n v="40000"/>
    <n v="40000"/>
    <m/>
  </r>
  <r>
    <s v="I-13-23"/>
    <x v="8"/>
    <s v="CASE for Kids"/>
    <x v="4"/>
    <s v="Operating"/>
    <n v="10400"/>
    <n v="10400"/>
    <m/>
  </r>
  <r>
    <s v="I-14-23"/>
    <x v="8"/>
    <s v="R/R asphalt roadway, curb and gutter - 4700 Rusk"/>
    <x v="4"/>
    <s v="Operating"/>
    <n v="0"/>
    <n v="0"/>
    <m/>
  </r>
  <r>
    <s v="I-15-23"/>
    <x v="8"/>
    <s v="Tennis court colorization project at Clinton, Charlton, and Mason Parks"/>
    <x v="4"/>
    <s v="Capital"/>
    <n v="36000"/>
    <n v="0"/>
    <m/>
  </r>
  <r>
    <s v="I-16-23"/>
    <x v="8"/>
    <s v="B-Cycle Station - Magnolia Transit Center"/>
    <x v="15"/>
    <s v="Capital"/>
    <n v="9430"/>
    <n v="0"/>
    <m/>
  </r>
  <r>
    <s v="I-17-23"/>
    <x v="8"/>
    <s v="On-call trash collections"/>
    <x v="3"/>
    <s v="Operating"/>
    <n v="50000"/>
    <n v="0"/>
    <m/>
  </r>
  <r>
    <s v="I-18-23"/>
    <x v="8"/>
    <s v="Panel replacements - Navigation Blvd., between Harrisburg and 75th St. ($190k)"/>
    <x v="2"/>
    <s v="Capital"/>
    <n v="0"/>
    <n v="0"/>
    <m/>
  </r>
  <r>
    <s v="I-19-23"/>
    <x v="8"/>
    <s v="NTMP - 6630-16 Broadway /Park Place ($73k)"/>
    <x v="2"/>
    <s v="Capital"/>
    <n v="0"/>
    <n v="0"/>
    <m/>
  </r>
  <r>
    <s v="I-20-23"/>
    <x v="8"/>
    <s v="NTMP - 6821-18 Houston Gateway ($77.6k)"/>
    <x v="2"/>
    <s v="Capital"/>
    <n v="20400"/>
    <n v="20400"/>
    <m/>
  </r>
  <r>
    <s v="I-21-23"/>
    <x v="8"/>
    <s v="Spay/neuter services"/>
    <x v="12"/>
    <s v="Capital"/>
    <n v="10000"/>
    <n v="2655"/>
    <m/>
  </r>
  <r>
    <s v="I-22-23"/>
    <x v="8"/>
    <s v="SPARK Park - Davila Elem"/>
    <x v="4"/>
    <s v="Capital"/>
    <n v="10000"/>
    <n v="10000"/>
    <m/>
  </r>
  <r>
    <s v="I-23-23"/>
    <x v="8"/>
    <s v="License plate reader cameras"/>
    <x v="1"/>
    <s v="Operating"/>
    <n v="27500"/>
    <n v="0"/>
    <m/>
  </r>
  <r>
    <s v="I-24-23"/>
    <x v="8"/>
    <s v="Vice Unit - purchase of undercover surveillance equipment"/>
    <x v="1"/>
    <s v="Operating"/>
    <n v="45000"/>
    <n v="0"/>
    <m/>
  </r>
  <r>
    <s v="I-25-23"/>
    <x v="8"/>
    <s v="New sidewalk - 1200-2000 Sunnyland St. "/>
    <x v="2"/>
    <s v="Capital"/>
    <n v="170000"/>
    <n v="170000"/>
    <m/>
  </r>
  <r>
    <s v="I-26-23"/>
    <x v="8"/>
    <s v="Vice Unit - overtime initiative along Gulf Freeway"/>
    <x v="1"/>
    <s v="Operating"/>
    <n v="30000"/>
    <n v="0"/>
    <m/>
  </r>
  <r>
    <s v="I-27-23"/>
    <x v="8"/>
    <s v="Panel replacements on Navigation Blvd. between Harrisburg and 75th St. $190k"/>
    <x v="2"/>
    <s v="Capital"/>
    <n v="24725.08"/>
    <n v="24725.08"/>
    <m/>
  </r>
  <r>
    <s v="J-1-23"/>
    <x v="9"/>
    <s v="HPD DRT OT - South Gessner"/>
    <x v="1"/>
    <s v="Operating"/>
    <n v="86300.95"/>
    <n v="55391.47"/>
    <m/>
  </r>
  <r>
    <s v="J-2-23"/>
    <x v="9"/>
    <s v="NTMP - Beverly Village - 7139-21  ($49.8k)"/>
    <x v="2"/>
    <s v="Capital"/>
    <n v="0"/>
    <n v="0"/>
    <m/>
  </r>
  <r>
    <s v="J-3-23"/>
    <x v="9"/>
    <s v="7218-22 Gulfton NTMP - ($13.1k)"/>
    <x v="2"/>
    <s v="Capital"/>
    <n v="0"/>
    <n v="0"/>
    <m/>
  </r>
  <r>
    <s v="J-4-23"/>
    <x v="9"/>
    <s v="HPD OT - Midwest"/>
    <x v="1"/>
    <s v="Operating"/>
    <n v="46558.17"/>
    <n v="35298.42"/>
    <m/>
  </r>
  <r>
    <s v="J-5-23"/>
    <x v="9"/>
    <s v="Westside OT - DRT"/>
    <x v="1"/>
    <s v="Operating"/>
    <n v="33600"/>
    <n v="18238.349999999999"/>
    <m/>
  </r>
  <r>
    <s v="J-6-23"/>
    <x v="9"/>
    <s v="Polaris vehicle - Westside Division"/>
    <x v="1"/>
    <s v="Operating"/>
    <n v="28557"/>
    <n v="0"/>
    <m/>
  </r>
  <r>
    <s v="J-7-23"/>
    <x v="9"/>
    <s v="Polaris ATV - S. Gessner   "/>
    <x v="1"/>
    <s v="Capital"/>
    <n v="28557"/>
    <n v="0"/>
    <m/>
  </r>
  <r>
    <s v="J-8-23"/>
    <x v="9"/>
    <s v="Spay/neuter, rabies vaccination, microchip and pet registration event "/>
    <x v="12"/>
    <s v="Operating"/>
    <n v="10000"/>
    <n v="1355"/>
    <m/>
  </r>
  <r>
    <s v="J-9-23"/>
    <x v="9"/>
    <s v="40 Flock LPR cameras - lease and installation"/>
    <x v="1"/>
    <s v="Capital"/>
    <n v="110000"/>
    <n v="110000"/>
    <m/>
  </r>
  <r>
    <s v="J-10-23"/>
    <x v="9"/>
    <s v="Fire Station 68 - additional funds to replace manual gate"/>
    <x v="13"/>
    <s v="Operating"/>
    <n v="8816.73"/>
    <n v="8825.75"/>
    <m/>
  </r>
  <r>
    <s v="J-11-23"/>
    <x v="9"/>
    <s v="ILA - Gulfton Area Municipal Management District"/>
    <x v="4"/>
    <s v="Operating"/>
    <n v="50000"/>
    <n v="0"/>
    <m/>
  </r>
  <r>
    <s v="J-12-23"/>
    <x v="9"/>
    <s v="HOT Team "/>
    <x v="3"/>
    <s v="Operating"/>
    <n v="20000"/>
    <n v="19029.63"/>
    <m/>
  </r>
  <r>
    <s v="J-13-23"/>
    <x v="9"/>
    <s v="Braeburn Glen 7201-22 (additional funding) ($39.8k)"/>
    <x v="2"/>
    <s v="Capital"/>
    <n v="0"/>
    <n v="0"/>
    <m/>
  </r>
  <r>
    <s v="J-14-23"/>
    <x v="9"/>
    <s v="Trash Supplement"/>
    <x v="3"/>
    <s v="Operating"/>
    <n v="49400"/>
    <n v="49400"/>
    <m/>
  </r>
  <r>
    <s v="J-15-23"/>
    <x v="9"/>
    <s v="Polaris 450 ATVs (3)"/>
    <x v="1"/>
    <s v="Capital"/>
    <n v="30000"/>
    <n v="0"/>
    <m/>
  </r>
  <r>
    <s v="J-16-23"/>
    <x v="9"/>
    <s v="District J - purchase of equipment and gear forSouth Gessner Station"/>
    <x v="1"/>
    <s v="Capital"/>
    <n v="25000"/>
    <n v="0"/>
    <m/>
  </r>
  <r>
    <s v="J-17-23"/>
    <x v="9"/>
    <s v="Panel replacement - 7731 Romney Rd. Issue ID01011J ($21k)"/>
    <x v="2"/>
    <s v="Capital"/>
    <n v="0"/>
    <n v="0"/>
    <m/>
  </r>
  <r>
    <s v="J-18-23"/>
    <x v="9"/>
    <s v="Panel replacement - corner of Triola Ln. and Redding Rd. Issue ID01061J ($58K)"/>
    <x v="2"/>
    <s v="Capital"/>
    <n v="0"/>
    <n v="0"/>
    <m/>
  </r>
  <r>
    <s v="J-19-23"/>
    <x v="9"/>
    <s v="Panel replacement - 8061 S. Gessner Rd. Issue ID01081J ($30,800)  "/>
    <x v="4"/>
    <s v="Capital"/>
    <n v="0"/>
    <n v="0"/>
    <m/>
  </r>
  <r>
    <s v="J-20-23"/>
    <x v="9"/>
    <s v="Panel replacement - Braeburn Valley West 9130 Willow Meadow Issue ID01071J ($27.5)"/>
    <x v="2"/>
    <s v="Capital"/>
    <n v="0"/>
    <n v="0"/>
    <m/>
  </r>
  <r>
    <s v="J-21-23"/>
    <x v="9"/>
    <s v="IssueID01091J - Sidewalk is needed on the west portion of South Course - Between Spice Lane and the ditch. $38k"/>
    <x v="2"/>
    <s v="Capital"/>
    <n v="0"/>
    <n v="0"/>
    <m/>
  </r>
  <r>
    <s v="J-22-23"/>
    <x v="9"/>
    <s v="Opt.1 $14,000 - MOVING forward with Option 1 (Opt.2 $29,000 )"/>
    <x v="2"/>
    <s v="Capital"/>
    <n v="0"/>
    <n v="0"/>
    <m/>
  </r>
  <r>
    <s v="J-23-23"/>
    <x v="9"/>
    <s v="SPARK Parks - Mandarin Immersion Magnet School upgrades"/>
    <x v="4"/>
    <s v="Capital"/>
    <n v="10000"/>
    <n v="10000"/>
    <m/>
  </r>
  <r>
    <s v="J-24-23"/>
    <x v="9"/>
    <s v="St. George Place Management - ILA flock cameras"/>
    <x v="2"/>
    <s v="Capital"/>
    <n v="20000"/>
    <n v="0"/>
    <m/>
  </r>
  <r>
    <s v="J-25-23"/>
    <x v="9"/>
    <s v="Bonham Acres Park/Sharpstown Park - tennis courts"/>
    <x v="4"/>
    <s v="Capital"/>
    <n v="24000"/>
    <n v="0"/>
    <m/>
  </r>
  <r>
    <s v="J-26-23"/>
    <x v="9"/>
    <s v="TIRZ 20 Social Services Corridor - constructionof public sidewalks and ADA ramps ILA ($50K)"/>
    <x v="2"/>
    <s v="Capital"/>
    <n v="0"/>
    <n v="0"/>
    <m/>
  </r>
  <r>
    <s v="J-27-23"/>
    <x v="9"/>
    <s v="CASE "/>
    <x v="4"/>
    <s v="Operating"/>
    <n v="21000"/>
    <n v="21000"/>
    <m/>
  </r>
  <r>
    <s v="J-28-23"/>
    <x v="9"/>
    <s v="HPD Midwest - Handgun safe distribution"/>
    <x v="2"/>
    <s v="Capital"/>
    <n v="17092"/>
    <n v="16990"/>
    <m/>
  </r>
  <r>
    <s v="J-29-23"/>
    <x v="9"/>
    <s v="Sidewalk &amp; ADA - TIRZ 20 ($50k)"/>
    <x v="2"/>
    <s v="Capital"/>
    <n v="0"/>
    <n v="0"/>
    <m/>
  </r>
  <r>
    <s v="J-30-23"/>
    <x v="9"/>
    <s v="NTMP 7234-22 (speed cushions) Sands Point (between Gessner &amp; Fondren) ($24,300)"/>
    <x v="2"/>
    <s v="Capital"/>
    <n v="0"/>
    <n v="0"/>
    <m/>
  </r>
  <r>
    <s v="J-31-23"/>
    <x v="9"/>
    <s v="SPARK Park - J Rodriguez Elementary"/>
    <x v="4"/>
    <s v="Capital"/>
    <n v="10000"/>
    <n v="0"/>
    <m/>
  </r>
  <r>
    <s v="J-32-23"/>
    <x v="9"/>
    <s v="HFD - Station 28 equipment and upgrades"/>
    <x v="13"/>
    <s v="Capital"/>
    <n v="20000"/>
    <n v="0"/>
    <m/>
  </r>
  <r>
    <s v="J-33-23"/>
    <x v="9"/>
    <s v="HFD - Station 51 equipment and upgrades"/>
    <x v="13"/>
    <s v="Capital"/>
    <n v="20000"/>
    <n v="0"/>
    <m/>
  </r>
  <r>
    <s v="J-34-23"/>
    <x v="9"/>
    <s v="HFD - Station 68 equipment and upgrades"/>
    <x v="13"/>
    <s v="Capital"/>
    <n v="20000"/>
    <n v="0"/>
    <m/>
  </r>
  <r>
    <s v="J-35-23"/>
    <x v="9"/>
    <s v="HPD P.E.A.C.E. Training Program"/>
    <x v="1"/>
    <s v="Operating"/>
    <n v="0"/>
    <n v="0"/>
    <m/>
  </r>
  <r>
    <s v="J-36-23"/>
    <x v="9"/>
    <s v="Walking trail - Bonhomme Acres, Braeburn Valley and surrounding apartment communities"/>
    <x v="2"/>
    <s v="Operating"/>
    <n v="0"/>
    <n v="0"/>
    <m/>
  </r>
  <r>
    <s v="J-37-23"/>
    <x v="9"/>
    <s v="ILA - Gulfton Municipal Management District and HPD for Shotspotter"/>
    <x v="1"/>
    <s v="Capital"/>
    <n v="30000"/>
    <n v="0"/>
    <m/>
  </r>
  <r>
    <s v="J-38-23"/>
    <x v="9"/>
    <s v="ILA - St. George Place Management District  for right-of-way along Chimney Rock, between Westpark and Richmond "/>
    <x v="2"/>
    <s v="Capital"/>
    <n v="5000"/>
    <n v="0"/>
    <m/>
  </r>
  <r>
    <s v="J-39-23"/>
    <x v="9"/>
    <s v="Sharpstown Green Park - design and implementation of enhancements"/>
    <x v="4"/>
    <s v="Capital"/>
    <n v="50000"/>
    <n v="0"/>
    <m/>
  </r>
  <r>
    <s v="J-40-23"/>
    <x v="9"/>
    <s v="Marian Park - upgrades to gymnasium and locker room"/>
    <x v="4"/>
    <s v="Capital"/>
    <n v="10000"/>
    <n v="0"/>
    <m/>
  </r>
  <r>
    <s v="J-41-23"/>
    <x v="9"/>
    <s v="2023 MTFP Amendment Requests: 7. Council District J – Wilcrest Drive Wilcrest Drive from Beechnut Street to Bissonnet Street"/>
    <x v="15"/>
    <s v="Operating"/>
    <n v="0"/>
    <n v="0"/>
    <m/>
  </r>
  <r>
    <s v="J-42-23"/>
    <x v="9"/>
    <s v="ADA ramps - Reamer and Braewick Issue ID 1191 ($14k)"/>
    <x v="2"/>
    <s v="Capital"/>
    <n v="0"/>
    <n v="0"/>
    <m/>
  </r>
  <r>
    <s v="J-43-23"/>
    <x v="9"/>
    <s v="New ADA ramps - Bob White and Shadow Crest Issue ID 1201 ($14k)"/>
    <x v="2"/>
    <s v="Capital"/>
    <n v="0"/>
    <n v="0"/>
    <m/>
  </r>
  <r>
    <s v="J-44-23"/>
    <x v="9"/>
    <s v="New ARA ramps - Robindell and Birdwood Issue ID 1231 ($14k)"/>
    <x v="2"/>
    <s v="Capital"/>
    <n v="0"/>
    <n v="0"/>
    <m/>
  </r>
  <r>
    <s v="J-45-23"/>
    <x v="9"/>
    <s v="New Sidewalk 1181 Remove/Replace Sidewalk Beechnut (McAvoy-Bintliff) ($72.5k)"/>
    <x v="2"/>
    <s v="Capital"/>
    <n v="0"/>
    <n v="0"/>
    <m/>
  </r>
  <r>
    <s v="J-46-23"/>
    <x v="9"/>
    <s v="The India House - ILA with Brays Oaks Management District and MoEd"/>
    <x v="25"/>
    <s v="Operating"/>
    <n v="10000"/>
    <n v="0"/>
    <m/>
  </r>
  <r>
    <s v="J-47-23"/>
    <x v="9"/>
    <s v="Keegans Bayou Trail signage"/>
    <x v="4"/>
    <s v="Operating"/>
    <n v="7500"/>
    <n v="0"/>
    <m/>
  </r>
  <r>
    <s v="J-48-23"/>
    <x v="9"/>
    <s v="BARC Sweep - Braeburn Valley West &amp; Sharpstown"/>
    <x v="20"/>
    <s v="Operating"/>
    <n v="1418"/>
    <n v="1270.5"/>
    <m/>
  </r>
  <r>
    <s v="J-49-23"/>
    <x v="9"/>
    <s v="St. George Place Management District - modifications ($20k)"/>
    <x v="2"/>
    <s v="Capital"/>
    <n v="0"/>
    <n v="-20000"/>
    <m/>
  </r>
  <r>
    <s v="J-50-23"/>
    <x v="9"/>
    <s v="Shenadoah Project: Gulfton II 7333-23 ($30k)"/>
    <x v="2"/>
    <s v="Capital"/>
    <n v="0"/>
    <n v="-30000"/>
    <m/>
  </r>
  <r>
    <s v="K-1-23"/>
    <x v="10"/>
    <s v="HOT Team (K-5-20)"/>
    <x v="3"/>
    <s v="Operating"/>
    <n v="174488.69"/>
    <n v="63426.17"/>
    <m/>
  </r>
  <r>
    <s v="K-2-23"/>
    <x v="10"/>
    <s v="SPARK Park - Billy Reagan Educational Center"/>
    <x v="4"/>
    <s v="Capital"/>
    <n v="10000"/>
    <n v="10000"/>
    <m/>
  </r>
  <r>
    <s v="K-3-23"/>
    <x v="10"/>
    <s v="Willow Waterhole - fishing pier"/>
    <x v="2"/>
    <s v="Operating"/>
    <n v="25000"/>
    <n v="0"/>
    <m/>
  </r>
  <r>
    <s v="K-4-23"/>
    <x v="10"/>
    <s v="Townwood Park - 2 temp employees"/>
    <x v="4"/>
    <s v="Operating"/>
    <n v="10800"/>
    <n v="10800"/>
    <m/>
  </r>
  <r>
    <s v="K-5-23"/>
    <x v="10"/>
    <s v="Constant Contact - Platform where District K creates and sends communication out via the District K newsletter."/>
    <x v="7"/>
    <s v="Operating"/>
    <n v="2500"/>
    <n v="1790.88"/>
    <m/>
  </r>
  <r>
    <s v="K-6-23"/>
    <x v="10"/>
    <s v="SPARK Park - Anderson Elementary"/>
    <x v="4"/>
    <s v="Capital"/>
    <n v="10000"/>
    <n v="10000"/>
    <m/>
  </r>
  <r>
    <s v="K-7-23"/>
    <x v="10"/>
    <s v="Issue ID 00731K - Remove and replace sidewalk at 17210 Quail Glen Dr., Mo City ($4,400)"/>
    <x v="2"/>
    <s v="Operating"/>
    <n v="0"/>
    <n v="0"/>
    <m/>
  </r>
  <r>
    <s v="K-8-23"/>
    <x v="10"/>
    <s v="Issue ID 00721K - Replace concrete panels at several locations ($343,500)"/>
    <x v="2"/>
    <s v="Operating"/>
    <n v="0"/>
    <n v="0"/>
    <m/>
  </r>
  <r>
    <s v="K-9-23"/>
    <x v="10"/>
    <s v="Workshop for community improvement and engagement"/>
    <x v="7"/>
    <s v="Operating"/>
    <n v="3500"/>
    <n v="3500"/>
    <m/>
  </r>
  <r>
    <s v="K-10-23"/>
    <x v="10"/>
    <s v="Issue ID 00761K - Replace concrete street panel at Hiram Clarke and US 90 ($19,500)"/>
    <x v="2"/>
    <s v="Capital"/>
    <n v="0"/>
    <n v="0"/>
    <m/>
  </r>
  <r>
    <s v="K-11-23"/>
    <x v="10"/>
    <s v="12300 Fondren Meadows headed southbound at West Airport - 1 8000 Kirby at La Concha - 2 1300 - 1400 La Concha - 3 8300 West Airport at South Gessner - $176,376.72 ($43,767.72 - Operating; $132,600.00 - Metro "/>
    <x v="2"/>
    <s v="Capital"/>
    <n v="43767.72"/>
    <n v="43767.72"/>
    <m/>
  </r>
  <r>
    <s v="K-12-23"/>
    <x v="10"/>
    <s v="Grant Five Corners Improvement District "/>
    <x v="2"/>
    <s v="Operating"/>
    <n v="1295"/>
    <n v="0"/>
    <m/>
  </r>
  <r>
    <s v="K-13-23"/>
    <x v="10"/>
    <s v="R/R sidewalk at 6218 Sanford, along Bob White"/>
    <x v="2"/>
    <s v="Operating"/>
    <n v="42000"/>
    <n v="42000"/>
    <m/>
  </r>
  <r>
    <s v="K-14-23"/>
    <x v="10"/>
    <s v="100 Crime Stoppers, Illegal Dumping signs from"/>
    <x v="7"/>
    <s v="Operating"/>
    <n v="1100"/>
    <n v="1100"/>
    <m/>
  </r>
  <r>
    <s v="K-15-23"/>
    <x v="10"/>
    <s v="South Houston Concerned Citizens Coalition"/>
    <x v="2"/>
    <s v="Capital"/>
    <n v="0"/>
    <n v="0"/>
    <m/>
  </r>
  <r>
    <s v="K-16-23"/>
    <x v="10"/>
    <s v="Community Shred Day - 3 locations (4315 W. Fuqua, 5200 Willowbend, &amp; 5107 Ridgecreek Circle)"/>
    <x v="7"/>
    <s v="Operating"/>
    <n v="1625"/>
    <n v="1625"/>
    <m/>
  </r>
  <r>
    <s v="K-17-23"/>
    <x v="10"/>
    <s v="Townwood Park - temporary employee(s)"/>
    <x v="2"/>
    <s v="Capital"/>
    <n v="10800"/>
    <n v="0"/>
    <m/>
  </r>
  <r>
    <s v="K-18-23"/>
    <x v="10"/>
    <s v="Afterschool Arts Program - multiple District K locations"/>
    <x v="7"/>
    <s v="Operating"/>
    <n v="1000"/>
    <n v="0"/>
    <m/>
  </r>
  <r>
    <s v="K-19-23"/>
    <x v="10"/>
    <s v="Texas Black Expo "/>
    <x v="22"/>
    <s v="Operating"/>
    <n v="5000"/>
    <n v="5000"/>
    <m/>
  </r>
  <r>
    <s v="K-20-23"/>
    <x v="10"/>
    <s v="Remove and replace sidewalks - Bob White, between W. Airport and W. Bellfort"/>
    <x v="2"/>
    <s v="Capital"/>
    <n v="127000"/>
    <n v="127000"/>
    <m/>
  </r>
  <r>
    <s v="K-21-23"/>
    <x v="10"/>
    <s v="Remove and replace sidewalk - Trail Lake Dr., between Stancliff St. and Player St."/>
    <x v="2"/>
    <s v="Capital"/>
    <n v="42500"/>
    <n v="42500"/>
    <m/>
  </r>
  <r>
    <s v="K-22-23"/>
    <x v="10"/>
    <s v="Marian Park Community Center Gymnasium upgrades"/>
    <x v="4"/>
    <s v="Operating"/>
    <n v="20000"/>
    <n v="20000"/>
    <m/>
  </r>
  <r>
    <s v="K-23-23"/>
    <x v="10"/>
    <s v="HPD Southwest Command - Overtime"/>
    <x v="1"/>
    <s v="Operating"/>
    <n v="15450"/>
    <n v="3899.76"/>
    <m/>
  </r>
  <r>
    <s v="K-24-23"/>
    <x v="10"/>
    <s v="WiFi at Marian Communtiy Center"/>
    <x v="4"/>
    <s v="Operating"/>
    <n v="23100"/>
    <n v="0"/>
    <m/>
  </r>
  <r>
    <s v="K-25-23"/>
    <x v="10"/>
    <s v="5 Corners Management District - Illegal dumping"/>
    <x v="3"/>
    <s v="Operating"/>
    <n v="25000"/>
    <n v="0"/>
    <m/>
  </r>
  <r>
    <s v="K-26-23"/>
    <x v="10"/>
    <s v="Brays Oaks Management District - Illegal dumping"/>
    <x v="3"/>
    <s v="Operating"/>
    <n v="2500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3C03-7DA7-4FED-BB52-301392D3FCD1}" name="PivotTable1" cacheId="6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C15" firstHeaderRow="0" firstDataRow="1" firstDataCol="1"/>
  <pivotFields count="8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m="1" x="11"/>
        <item t="default"/>
      </items>
    </pivotField>
    <pivotField showAll="0"/>
    <pivotField showAll="0"/>
    <pivotField showAll="0"/>
    <pivotField dataField="1" numFmtId="8" showAll="0"/>
    <pivotField dataField="1"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ax Spend" fld="5" baseField="0" baseItem="0" numFmtId="6"/>
    <dataField name="Sum of YTD Expenses" fld="6" baseField="0" baseItem="0" numFmtId="8"/>
  </dataFields>
  <formats count="3">
    <format dxfId="31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3CE29-4E26-4067-9052-309354F84048}" name="PivotTable2" cacheId="6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C30" firstHeaderRow="0" firstDataRow="1" firstDataCol="1"/>
  <pivotFields count="8">
    <pivotField showAll="0"/>
    <pivotField showAll="0"/>
    <pivotField showAll="0"/>
    <pivotField axis="axisRow" showAll="0">
      <items count="39">
        <item x="20"/>
        <item x="12"/>
        <item x="7"/>
        <item x="0"/>
        <item x="13"/>
        <item x="8"/>
        <item x="4"/>
        <item x="1"/>
        <item x="23"/>
        <item x="2"/>
        <item x="16"/>
        <item x="25"/>
        <item x="22"/>
        <item m="1" x="35"/>
        <item x="15"/>
        <item m="1" x="26"/>
        <item m="1" x="27"/>
        <item m="1" x="29"/>
        <item x="21"/>
        <item x="3"/>
        <item x="18"/>
        <item x="9"/>
        <item x="19"/>
        <item m="1" x="30"/>
        <item m="1" x="32"/>
        <item x="5"/>
        <item m="1" x="31"/>
        <item m="1" x="33"/>
        <item m="1" x="37"/>
        <item m="1" x="28"/>
        <item x="24"/>
        <item m="1" x="36"/>
        <item m="1" x="34"/>
        <item x="10"/>
        <item x="14"/>
        <item x="17"/>
        <item x="11"/>
        <item x="6"/>
        <item t="default"/>
      </items>
    </pivotField>
    <pivotField showAll="0"/>
    <pivotField dataField="1" numFmtId="8" showAll="0"/>
    <pivotField dataField="1" showAll="0"/>
    <pivotField showAll="0"/>
  </pivotFields>
  <rowFields count="1">
    <field x="3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8"/>
    </i>
    <i>
      <x v="19"/>
    </i>
    <i>
      <x v="20"/>
    </i>
    <i>
      <x v="21"/>
    </i>
    <i>
      <x v="22"/>
    </i>
    <i>
      <x v="25"/>
    </i>
    <i>
      <x v="30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Expenses" fld="6" baseField="0" baseItem="0" numFmtId="6"/>
    <dataField name="Sum of Max Spend" fld="5" baseField="0" baseItem="0"/>
  </dataFields>
  <formats count="1">
    <format dxfId="28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:H360" totalsRowCount="1" headerRowDxfId="35" dataDxfId="34" totalsRowDxfId="33" totalsRowBorderDxfId="32">
  <autoFilter ref="A1:H359" xr:uid="{00000000-0009-0000-0100-000006000000}"/>
  <tableColumns count="8">
    <tableColumn id="1" xr3:uid="{00000000-0010-0000-0000-000001000000}" name="Project Name" dataDxfId="27" totalsRowDxfId="11"/>
    <tableColumn id="2" xr3:uid="{00000000-0010-0000-0000-000002000000}" name="District" dataDxfId="26" totalsRowDxfId="10"/>
    <tableColumn id="14" xr3:uid="{00000000-0010-0000-0000-00000E000000}" name="Title" dataDxfId="25" totalsRowDxfId="9"/>
    <tableColumn id="3" xr3:uid="{00000000-0010-0000-0000-000003000000}" name="Department" dataDxfId="24" totalsRowDxfId="8"/>
    <tableColumn id="18" xr3:uid="{00000000-0010-0000-0000-000012000000}" name="Funds" dataDxfId="23" totalsRowDxfId="7"/>
    <tableColumn id="19" xr3:uid="{00000000-0010-0000-0000-000013000000}" name="Max Spend" totalsRowFunction="sum" dataDxfId="22" totalsRowDxfId="6"/>
    <tableColumn id="5" xr3:uid="{00000000-0010-0000-0000-000005000000}" name="YTD Expenses" totalsRowFunction="sum" dataDxfId="21" totalsRowDxfId="5"/>
    <tableColumn id="7" xr3:uid="{00000000-0010-0000-0000-000007000000}" name="Comments" dataDxfId="20" totalsRow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419"/>
  <sheetViews>
    <sheetView tabSelected="1" zoomScale="90" zoomScaleNormal="90" workbookViewId="0">
      <selection activeCell="J15" sqref="J15"/>
    </sheetView>
  </sheetViews>
  <sheetFormatPr defaultRowHeight="15" x14ac:dyDescent="0.25"/>
  <cols>
    <col min="1" max="1" width="15.5703125" bestFit="1" customWidth="1"/>
    <col min="2" max="2" width="9.85546875" bestFit="1" customWidth="1"/>
    <col min="3" max="3" width="116.85546875" style="1" customWidth="1"/>
    <col min="4" max="4" width="23" style="1" customWidth="1"/>
    <col min="5" max="5" width="11" style="22" customWidth="1"/>
    <col min="6" max="6" width="23.140625" bestFit="1" customWidth="1"/>
    <col min="7" max="7" width="23.140625" style="3" bestFit="1" customWidth="1"/>
    <col min="8" max="9" width="23.28515625" customWidth="1"/>
    <col min="11" max="11" width="9.85546875" bestFit="1" customWidth="1"/>
    <col min="12" max="12" width="10.85546875" bestFit="1" customWidth="1"/>
  </cols>
  <sheetData>
    <row r="1" spans="1:8" x14ac:dyDescent="0.25">
      <c r="A1" s="2" t="s">
        <v>0</v>
      </c>
      <c r="B1" s="2" t="s">
        <v>6</v>
      </c>
      <c r="C1" s="2" t="s">
        <v>5</v>
      </c>
      <c r="D1" s="2" t="s">
        <v>2</v>
      </c>
      <c r="E1" s="2" t="s">
        <v>1</v>
      </c>
      <c r="F1" s="2" t="s">
        <v>3</v>
      </c>
      <c r="G1" s="2" t="s">
        <v>20</v>
      </c>
      <c r="H1" s="2" t="s">
        <v>21</v>
      </c>
    </row>
    <row r="2" spans="1:8" s="45" customFormat="1" x14ac:dyDescent="0.25">
      <c r="A2" s="51" t="s">
        <v>131</v>
      </c>
      <c r="B2" s="51" t="s">
        <v>15</v>
      </c>
      <c r="C2" s="159" t="s">
        <v>69</v>
      </c>
      <c r="D2" s="52" t="s">
        <v>31</v>
      </c>
      <c r="E2" s="53" t="s">
        <v>4</v>
      </c>
      <c r="F2" s="54">
        <v>15000</v>
      </c>
      <c r="G2" s="54">
        <v>0</v>
      </c>
      <c r="H2" s="51"/>
    </row>
    <row r="3" spans="1:8" s="20" customFormat="1" x14ac:dyDescent="0.25">
      <c r="A3" s="37" t="s">
        <v>150</v>
      </c>
      <c r="B3" s="37" t="s">
        <v>15</v>
      </c>
      <c r="C3" s="85" t="s">
        <v>132</v>
      </c>
      <c r="D3" s="65" t="s">
        <v>22</v>
      </c>
      <c r="E3" s="39" t="s">
        <v>4</v>
      </c>
      <c r="F3" s="40">
        <v>40000</v>
      </c>
      <c r="G3" s="40">
        <v>39941.83</v>
      </c>
      <c r="H3" s="160"/>
    </row>
    <row r="4" spans="1:8" s="20" customFormat="1" x14ac:dyDescent="0.25">
      <c r="A4" s="37" t="s">
        <v>151</v>
      </c>
      <c r="B4" s="37" t="s">
        <v>15</v>
      </c>
      <c r="C4" s="85" t="s">
        <v>70</v>
      </c>
      <c r="D4" s="65" t="s">
        <v>36</v>
      </c>
      <c r="E4" s="39" t="s">
        <v>4</v>
      </c>
      <c r="F4" s="40">
        <v>42649.9</v>
      </c>
      <c r="G4" s="40">
        <v>42649.9</v>
      </c>
      <c r="H4" s="78"/>
    </row>
    <row r="5" spans="1:8" s="20" customFormat="1" x14ac:dyDescent="0.25">
      <c r="A5" s="161" t="s">
        <v>152</v>
      </c>
      <c r="B5" s="161" t="s">
        <v>15</v>
      </c>
      <c r="C5" s="162" t="s">
        <v>133</v>
      </c>
      <c r="D5" s="163" t="s">
        <v>36</v>
      </c>
      <c r="E5" s="164" t="s">
        <v>4</v>
      </c>
      <c r="F5" s="165">
        <v>100000</v>
      </c>
      <c r="G5" s="165">
        <v>0</v>
      </c>
      <c r="H5" s="166"/>
    </row>
    <row r="6" spans="1:8" s="20" customFormat="1" x14ac:dyDescent="0.25">
      <c r="A6" s="24" t="s">
        <v>153</v>
      </c>
      <c r="B6" s="24" t="s">
        <v>15</v>
      </c>
      <c r="C6" s="81" t="s">
        <v>134</v>
      </c>
      <c r="D6" s="25" t="s">
        <v>36</v>
      </c>
      <c r="E6" s="19" t="s">
        <v>26</v>
      </c>
      <c r="F6" s="10">
        <v>0</v>
      </c>
      <c r="G6" s="10">
        <v>0</v>
      </c>
      <c r="H6" s="11"/>
    </row>
    <row r="7" spans="1:8" s="45" customFormat="1" x14ac:dyDescent="0.25">
      <c r="A7" s="161" t="s">
        <v>154</v>
      </c>
      <c r="B7" s="161" t="s">
        <v>15</v>
      </c>
      <c r="C7" s="162" t="s">
        <v>135</v>
      </c>
      <c r="D7" s="163" t="s">
        <v>22</v>
      </c>
      <c r="E7" s="164" t="s">
        <v>4</v>
      </c>
      <c r="F7" s="165">
        <v>46336.35</v>
      </c>
      <c r="G7" s="165">
        <v>28612.29</v>
      </c>
      <c r="H7" s="166"/>
    </row>
    <row r="8" spans="1:8" s="20" customFormat="1" x14ac:dyDescent="0.25">
      <c r="A8" s="161" t="s">
        <v>155</v>
      </c>
      <c r="B8" s="161" t="s">
        <v>15</v>
      </c>
      <c r="C8" s="162" t="s">
        <v>136</v>
      </c>
      <c r="D8" s="163" t="s">
        <v>22</v>
      </c>
      <c r="E8" s="164" t="s">
        <v>4</v>
      </c>
      <c r="F8" s="165">
        <v>80000</v>
      </c>
      <c r="G8" s="165">
        <v>58706.43</v>
      </c>
      <c r="H8" s="166"/>
    </row>
    <row r="9" spans="1:8" s="20" customFormat="1" x14ac:dyDescent="0.25">
      <c r="A9" s="144" t="s">
        <v>156</v>
      </c>
      <c r="B9" s="144" t="s">
        <v>15</v>
      </c>
      <c r="C9" s="141" t="s">
        <v>137</v>
      </c>
      <c r="D9" s="171" t="s">
        <v>36</v>
      </c>
      <c r="E9" s="146" t="s">
        <v>26</v>
      </c>
      <c r="F9" s="147">
        <v>0</v>
      </c>
      <c r="G9" s="147">
        <v>0</v>
      </c>
      <c r="H9" s="148"/>
    </row>
    <row r="10" spans="1:8" s="42" customFormat="1" x14ac:dyDescent="0.25">
      <c r="A10" s="51" t="s">
        <v>157</v>
      </c>
      <c r="B10" s="51" t="s">
        <v>15</v>
      </c>
      <c r="C10" s="87" t="s">
        <v>138</v>
      </c>
      <c r="D10" s="52" t="s">
        <v>41</v>
      </c>
      <c r="E10" s="53" t="s">
        <v>4</v>
      </c>
      <c r="F10" s="54">
        <v>36000</v>
      </c>
      <c r="G10" s="54">
        <v>12593.55</v>
      </c>
      <c r="H10" s="55"/>
    </row>
    <row r="11" spans="1:8" s="20" customFormat="1" x14ac:dyDescent="0.25">
      <c r="A11" s="161" t="s">
        <v>158</v>
      </c>
      <c r="B11" s="161" t="s">
        <v>15</v>
      </c>
      <c r="C11" s="167" t="s">
        <v>46</v>
      </c>
      <c r="D11" s="163" t="s">
        <v>41</v>
      </c>
      <c r="E11" s="164" t="s">
        <v>4</v>
      </c>
      <c r="F11" s="165">
        <v>95000</v>
      </c>
      <c r="G11" s="165">
        <v>77391.740000000005</v>
      </c>
      <c r="H11" s="166"/>
    </row>
    <row r="12" spans="1:8" s="20" customFormat="1" x14ac:dyDescent="0.25">
      <c r="A12" s="37" t="s">
        <v>159</v>
      </c>
      <c r="B12" s="37" t="s">
        <v>15</v>
      </c>
      <c r="C12" s="85" t="s">
        <v>139</v>
      </c>
      <c r="D12" s="65" t="s">
        <v>23</v>
      </c>
      <c r="E12" s="39" t="s">
        <v>4</v>
      </c>
      <c r="F12" s="40">
        <v>24000</v>
      </c>
      <c r="G12" s="40">
        <v>24000</v>
      </c>
      <c r="H12" s="41"/>
    </row>
    <row r="13" spans="1:8" s="20" customFormat="1" x14ac:dyDescent="0.25">
      <c r="A13" s="37" t="s">
        <v>160</v>
      </c>
      <c r="B13" s="37" t="s">
        <v>15</v>
      </c>
      <c r="C13" s="85" t="s">
        <v>140</v>
      </c>
      <c r="D13" s="65" t="s">
        <v>22</v>
      </c>
      <c r="E13" s="39" t="s">
        <v>4</v>
      </c>
      <c r="F13" s="40">
        <v>137500</v>
      </c>
      <c r="G13" s="40">
        <v>137500</v>
      </c>
      <c r="H13" s="41"/>
    </row>
    <row r="14" spans="1:8" s="20" customFormat="1" x14ac:dyDescent="0.25">
      <c r="A14" s="37" t="s">
        <v>161</v>
      </c>
      <c r="B14" s="37" t="s">
        <v>15</v>
      </c>
      <c r="C14" s="85" t="s">
        <v>141</v>
      </c>
      <c r="D14" s="65" t="s">
        <v>23</v>
      </c>
      <c r="E14" s="39" t="s">
        <v>4</v>
      </c>
      <c r="F14" s="40">
        <v>5000</v>
      </c>
      <c r="G14" s="40">
        <v>5000</v>
      </c>
      <c r="H14" s="41"/>
    </row>
    <row r="15" spans="1:8" s="20" customFormat="1" x14ac:dyDescent="0.25">
      <c r="A15" s="161" t="s">
        <v>162</v>
      </c>
      <c r="B15" s="161" t="s">
        <v>15</v>
      </c>
      <c r="C15" s="167" t="s">
        <v>142</v>
      </c>
      <c r="D15" s="163" t="s">
        <v>22</v>
      </c>
      <c r="E15" s="164" t="s">
        <v>4</v>
      </c>
      <c r="F15" s="165">
        <v>5003.17</v>
      </c>
      <c r="G15" s="165">
        <v>0</v>
      </c>
      <c r="H15" s="168"/>
    </row>
    <row r="16" spans="1:8" s="20" customFormat="1" x14ac:dyDescent="0.25">
      <c r="A16" s="37" t="s">
        <v>163</v>
      </c>
      <c r="B16" s="37" t="s">
        <v>15</v>
      </c>
      <c r="C16" s="85" t="s">
        <v>143</v>
      </c>
      <c r="D16" s="65" t="s">
        <v>36</v>
      </c>
      <c r="E16" s="39" t="s">
        <v>4</v>
      </c>
      <c r="F16" s="40">
        <v>487.08</v>
      </c>
      <c r="G16" s="40">
        <v>487.08</v>
      </c>
      <c r="H16" s="41"/>
    </row>
    <row r="17" spans="1:11" s="20" customFormat="1" x14ac:dyDescent="0.25">
      <c r="A17" s="97" t="s">
        <v>164</v>
      </c>
      <c r="B17" s="97" t="s">
        <v>15</v>
      </c>
      <c r="C17" s="119" t="s">
        <v>144</v>
      </c>
      <c r="D17" s="158" t="s">
        <v>31</v>
      </c>
      <c r="E17" s="99" t="s">
        <v>4</v>
      </c>
      <c r="F17" s="100">
        <v>0</v>
      </c>
      <c r="G17" s="100">
        <v>0</v>
      </c>
      <c r="H17" s="101"/>
    </row>
    <row r="18" spans="1:11" s="20" customFormat="1" x14ac:dyDescent="0.25">
      <c r="A18" s="37" t="s">
        <v>165</v>
      </c>
      <c r="B18" s="37" t="s">
        <v>15</v>
      </c>
      <c r="C18" s="85" t="s">
        <v>145</v>
      </c>
      <c r="D18" s="65" t="s">
        <v>36</v>
      </c>
      <c r="E18" s="39" t="s">
        <v>4</v>
      </c>
      <c r="F18" s="40">
        <v>2435.4</v>
      </c>
      <c r="G18" s="40">
        <v>2273.04</v>
      </c>
      <c r="H18" s="41"/>
    </row>
    <row r="19" spans="1:11" s="20" customFormat="1" x14ac:dyDescent="0.25">
      <c r="A19" s="37" t="s">
        <v>166</v>
      </c>
      <c r="B19" s="37" t="s">
        <v>15</v>
      </c>
      <c r="C19" s="85" t="s">
        <v>146</v>
      </c>
      <c r="D19" s="65" t="s">
        <v>23</v>
      </c>
      <c r="E19" s="39" t="s">
        <v>4</v>
      </c>
      <c r="F19" s="40">
        <v>10000</v>
      </c>
      <c r="G19" s="40">
        <v>10000</v>
      </c>
      <c r="H19" s="41"/>
    </row>
    <row r="20" spans="1:11" s="20" customFormat="1" x14ac:dyDescent="0.25">
      <c r="A20" s="37" t="s">
        <v>167</v>
      </c>
      <c r="B20" s="37" t="s">
        <v>15</v>
      </c>
      <c r="C20" s="85" t="s">
        <v>147</v>
      </c>
      <c r="D20" s="65" t="s">
        <v>23</v>
      </c>
      <c r="E20" s="39" t="s">
        <v>4</v>
      </c>
      <c r="F20" s="40">
        <v>5000</v>
      </c>
      <c r="G20" s="40">
        <v>5000</v>
      </c>
      <c r="H20" s="41"/>
    </row>
    <row r="21" spans="1:11" s="20" customFormat="1" x14ac:dyDescent="0.25">
      <c r="A21" s="51" t="s">
        <v>168</v>
      </c>
      <c r="B21" s="51" t="s">
        <v>15</v>
      </c>
      <c r="C21" s="87" t="s">
        <v>148</v>
      </c>
      <c r="D21" s="52" t="s">
        <v>181</v>
      </c>
      <c r="E21" s="53" t="s">
        <v>26</v>
      </c>
      <c r="F21" s="54">
        <v>10579</v>
      </c>
      <c r="G21" s="54">
        <v>0</v>
      </c>
      <c r="H21" s="57"/>
    </row>
    <row r="22" spans="1:11" s="20" customFormat="1" x14ac:dyDescent="0.25">
      <c r="A22" s="161" t="s">
        <v>169</v>
      </c>
      <c r="B22" s="161" t="s">
        <v>15</v>
      </c>
      <c r="C22" s="169" t="s">
        <v>149</v>
      </c>
      <c r="D22" s="163" t="s">
        <v>41</v>
      </c>
      <c r="E22" s="164" t="s">
        <v>4</v>
      </c>
      <c r="F22" s="165">
        <v>50000</v>
      </c>
      <c r="G22" s="165">
        <v>0</v>
      </c>
      <c r="H22" s="168"/>
    </row>
    <row r="23" spans="1:11" s="20" customFormat="1" x14ac:dyDescent="0.25">
      <c r="A23" s="51" t="s">
        <v>583</v>
      </c>
      <c r="B23" s="51" t="s">
        <v>15</v>
      </c>
      <c r="C23" s="60" t="s">
        <v>584</v>
      </c>
      <c r="D23" s="52" t="s">
        <v>23</v>
      </c>
      <c r="E23" s="53" t="s">
        <v>26</v>
      </c>
      <c r="F23" s="54">
        <v>10000</v>
      </c>
      <c r="G23" s="54">
        <v>0</v>
      </c>
      <c r="H23" s="57"/>
    </row>
    <row r="24" spans="1:11" s="20" customFormat="1" x14ac:dyDescent="0.25">
      <c r="A24" s="161" t="s">
        <v>602</v>
      </c>
      <c r="B24" s="161" t="s">
        <v>15</v>
      </c>
      <c r="C24" s="169" t="s">
        <v>101</v>
      </c>
      <c r="D24" s="163" t="s">
        <v>617</v>
      </c>
      <c r="E24" s="164" t="s">
        <v>4</v>
      </c>
      <c r="F24" s="165">
        <v>11880</v>
      </c>
      <c r="G24" s="165">
        <v>0</v>
      </c>
      <c r="H24" s="168"/>
    </row>
    <row r="25" spans="1:11" s="20" customFormat="1" x14ac:dyDescent="0.25">
      <c r="A25" s="51" t="s">
        <v>603</v>
      </c>
      <c r="B25" s="51" t="s">
        <v>15</v>
      </c>
      <c r="C25" s="60" t="s">
        <v>610</v>
      </c>
      <c r="D25" s="52" t="s">
        <v>22</v>
      </c>
      <c r="E25" s="53" t="s">
        <v>4</v>
      </c>
      <c r="F25" s="54">
        <v>46750</v>
      </c>
      <c r="G25" s="54">
        <v>0</v>
      </c>
      <c r="H25" s="57"/>
    </row>
    <row r="26" spans="1:11" s="20" customFormat="1" x14ac:dyDescent="0.25">
      <c r="A26" s="161" t="s">
        <v>604</v>
      </c>
      <c r="B26" s="161" t="s">
        <v>15</v>
      </c>
      <c r="C26" s="170" t="s">
        <v>611</v>
      </c>
      <c r="D26" s="163" t="s">
        <v>22</v>
      </c>
      <c r="E26" s="164" t="s">
        <v>26</v>
      </c>
      <c r="F26" s="165">
        <v>35000</v>
      </c>
      <c r="G26" s="165">
        <v>0</v>
      </c>
      <c r="H26" s="168"/>
    </row>
    <row r="27" spans="1:11" s="20" customFormat="1" x14ac:dyDescent="0.25">
      <c r="A27" s="51" t="s">
        <v>605</v>
      </c>
      <c r="B27" s="51" t="s">
        <v>15</v>
      </c>
      <c r="C27" s="60" t="s">
        <v>612</v>
      </c>
      <c r="D27" s="52" t="s">
        <v>23</v>
      </c>
      <c r="E27" s="53" t="s">
        <v>4</v>
      </c>
      <c r="F27" s="54">
        <v>190</v>
      </c>
      <c r="G27" s="54">
        <v>0</v>
      </c>
      <c r="H27" s="57"/>
    </row>
    <row r="28" spans="1:11" s="20" customFormat="1" x14ac:dyDescent="0.25">
      <c r="A28" s="24" t="s">
        <v>606</v>
      </c>
      <c r="B28" s="24" t="s">
        <v>15</v>
      </c>
      <c r="C28" s="9" t="s">
        <v>613</v>
      </c>
      <c r="D28" s="25" t="s">
        <v>36</v>
      </c>
      <c r="E28" s="19" t="s">
        <v>26</v>
      </c>
      <c r="F28" s="10">
        <v>0</v>
      </c>
      <c r="G28" s="10">
        <v>0</v>
      </c>
      <c r="H28" s="33"/>
    </row>
    <row r="29" spans="1:11" s="20" customFormat="1" x14ac:dyDescent="0.25">
      <c r="A29" s="24" t="s">
        <v>607</v>
      </c>
      <c r="B29" s="24" t="s">
        <v>15</v>
      </c>
      <c r="C29" s="9" t="s">
        <v>614</v>
      </c>
      <c r="D29" s="25" t="s">
        <v>36</v>
      </c>
      <c r="E29" s="19" t="s">
        <v>26</v>
      </c>
      <c r="F29" s="10">
        <v>0</v>
      </c>
      <c r="G29" s="10">
        <v>0</v>
      </c>
      <c r="H29" s="33"/>
    </row>
    <row r="30" spans="1:11" s="20" customFormat="1" x14ac:dyDescent="0.25">
      <c r="A30" s="24" t="s">
        <v>608</v>
      </c>
      <c r="B30" s="24" t="s">
        <v>15</v>
      </c>
      <c r="C30" s="9" t="s">
        <v>615</v>
      </c>
      <c r="D30" s="25" t="s">
        <v>36</v>
      </c>
      <c r="E30" s="19" t="s">
        <v>26</v>
      </c>
      <c r="F30" s="10">
        <v>0</v>
      </c>
      <c r="G30" s="10">
        <v>0</v>
      </c>
      <c r="H30" s="33"/>
    </row>
    <row r="31" spans="1:11" s="20" customFormat="1" x14ac:dyDescent="0.25">
      <c r="A31" s="161" t="s">
        <v>609</v>
      </c>
      <c r="B31" s="161" t="s">
        <v>15</v>
      </c>
      <c r="C31" s="170" t="s">
        <v>616</v>
      </c>
      <c r="D31" s="163" t="s">
        <v>22</v>
      </c>
      <c r="E31" s="164" t="s">
        <v>26</v>
      </c>
      <c r="F31" s="165">
        <v>40000</v>
      </c>
      <c r="G31" s="165">
        <v>0</v>
      </c>
      <c r="H31" s="168"/>
    </row>
    <row r="32" spans="1:11" s="27" customFormat="1" x14ac:dyDescent="0.25">
      <c r="A32" s="161" t="s">
        <v>184</v>
      </c>
      <c r="B32" s="161" t="s">
        <v>16</v>
      </c>
      <c r="C32" s="162" t="s">
        <v>61</v>
      </c>
      <c r="D32" s="163" t="s">
        <v>36</v>
      </c>
      <c r="E32" s="164" t="s">
        <v>4</v>
      </c>
      <c r="F32" s="165">
        <v>50000</v>
      </c>
      <c r="G32" s="165">
        <v>0</v>
      </c>
      <c r="H32" s="166"/>
      <c r="K32" s="34"/>
    </row>
    <row r="33" spans="1:11" s="20" customFormat="1" x14ac:dyDescent="0.25">
      <c r="A33" s="185" t="s">
        <v>185</v>
      </c>
      <c r="B33" s="185" t="s">
        <v>16</v>
      </c>
      <c r="C33" s="186" t="s">
        <v>170</v>
      </c>
      <c r="D33" s="187" t="s">
        <v>23</v>
      </c>
      <c r="E33" s="188" t="s">
        <v>4</v>
      </c>
      <c r="F33" s="189">
        <v>8800</v>
      </c>
      <c r="G33" s="189">
        <v>0</v>
      </c>
      <c r="H33" s="190"/>
      <c r="K33" s="26"/>
    </row>
    <row r="34" spans="1:11" s="20" customFormat="1" x14ac:dyDescent="0.25">
      <c r="A34" s="161" t="s">
        <v>186</v>
      </c>
      <c r="B34" s="161" t="s">
        <v>16</v>
      </c>
      <c r="C34" s="191" t="s">
        <v>46</v>
      </c>
      <c r="D34" s="163" t="s">
        <v>41</v>
      </c>
      <c r="E34" s="164" t="s">
        <v>4</v>
      </c>
      <c r="F34" s="165">
        <v>300000</v>
      </c>
      <c r="G34" s="165">
        <v>48172.94</v>
      </c>
      <c r="H34" s="166"/>
      <c r="K34" s="26"/>
    </row>
    <row r="35" spans="1:11" s="20" customFormat="1" x14ac:dyDescent="0.25">
      <c r="A35" s="161" t="s">
        <v>187</v>
      </c>
      <c r="B35" s="161" t="s">
        <v>16</v>
      </c>
      <c r="C35" s="192" t="s">
        <v>171</v>
      </c>
      <c r="D35" s="170" t="s">
        <v>23</v>
      </c>
      <c r="E35" s="164" t="s">
        <v>4</v>
      </c>
      <c r="F35" s="193">
        <v>17600</v>
      </c>
      <c r="G35" s="194">
        <v>4500</v>
      </c>
      <c r="H35" s="166"/>
      <c r="K35" s="26"/>
    </row>
    <row r="36" spans="1:11" s="20" customFormat="1" x14ac:dyDescent="0.25">
      <c r="A36" s="161" t="s">
        <v>188</v>
      </c>
      <c r="B36" s="161" t="s">
        <v>16</v>
      </c>
      <c r="C36" s="167" t="s">
        <v>71</v>
      </c>
      <c r="D36" s="163" t="s">
        <v>25</v>
      </c>
      <c r="E36" s="164" t="s">
        <v>4</v>
      </c>
      <c r="F36" s="165">
        <v>720</v>
      </c>
      <c r="G36" s="165">
        <v>485.03</v>
      </c>
      <c r="H36" s="168"/>
      <c r="K36" s="26"/>
    </row>
    <row r="37" spans="1:11" s="20" customFormat="1" x14ac:dyDescent="0.25">
      <c r="A37" s="161" t="s">
        <v>189</v>
      </c>
      <c r="B37" s="161" t="s">
        <v>16</v>
      </c>
      <c r="C37" s="192" t="s">
        <v>172</v>
      </c>
      <c r="D37" s="170" t="s">
        <v>34</v>
      </c>
      <c r="E37" s="164" t="s">
        <v>4</v>
      </c>
      <c r="F37" s="193">
        <v>31304.35</v>
      </c>
      <c r="G37" s="194">
        <v>28469.35</v>
      </c>
      <c r="H37" s="168"/>
      <c r="K37" s="26"/>
    </row>
    <row r="38" spans="1:11" s="45" customFormat="1" x14ac:dyDescent="0.25">
      <c r="A38" s="71" t="s">
        <v>190</v>
      </c>
      <c r="B38" s="71" t="s">
        <v>16</v>
      </c>
      <c r="C38" s="149" t="s">
        <v>173</v>
      </c>
      <c r="D38" s="72" t="s">
        <v>578</v>
      </c>
      <c r="E38" s="73" t="s">
        <v>4</v>
      </c>
      <c r="F38" s="74">
        <v>2090</v>
      </c>
      <c r="G38" s="75">
        <v>2090</v>
      </c>
      <c r="H38" s="76"/>
      <c r="K38" s="66"/>
    </row>
    <row r="39" spans="1:11" s="20" customFormat="1" x14ac:dyDescent="0.25">
      <c r="A39" s="37" t="s">
        <v>191</v>
      </c>
      <c r="B39" s="37" t="s">
        <v>16</v>
      </c>
      <c r="C39" s="150" t="s">
        <v>174</v>
      </c>
      <c r="D39" s="38" t="s">
        <v>23</v>
      </c>
      <c r="E39" s="39" t="s">
        <v>4</v>
      </c>
      <c r="F39" s="43">
        <v>45000</v>
      </c>
      <c r="G39" s="195">
        <v>43000</v>
      </c>
      <c r="H39" s="41"/>
      <c r="K39" s="26"/>
    </row>
    <row r="40" spans="1:11" s="45" customFormat="1" x14ac:dyDescent="0.25">
      <c r="A40" s="161" t="s">
        <v>192</v>
      </c>
      <c r="B40" s="161" t="s">
        <v>16</v>
      </c>
      <c r="C40" s="192" t="s">
        <v>175</v>
      </c>
      <c r="D40" s="170" t="s">
        <v>181</v>
      </c>
      <c r="E40" s="164" t="s">
        <v>4</v>
      </c>
      <c r="F40" s="193">
        <v>50000</v>
      </c>
      <c r="G40" s="194">
        <v>10750</v>
      </c>
      <c r="H40" s="168"/>
      <c r="K40" s="66"/>
    </row>
    <row r="41" spans="1:11" s="20" customFormat="1" x14ac:dyDescent="0.25">
      <c r="A41" s="161" t="s">
        <v>193</v>
      </c>
      <c r="B41" s="161" t="s">
        <v>16</v>
      </c>
      <c r="C41" s="192" t="s">
        <v>176</v>
      </c>
      <c r="D41" s="170" t="s">
        <v>182</v>
      </c>
      <c r="E41" s="164" t="s">
        <v>4</v>
      </c>
      <c r="F41" s="193">
        <v>50000</v>
      </c>
      <c r="G41" s="194">
        <v>0</v>
      </c>
      <c r="H41" s="168"/>
      <c r="K41" s="26"/>
    </row>
    <row r="42" spans="1:11" s="45" customFormat="1" x14ac:dyDescent="0.25">
      <c r="A42" s="37" t="s">
        <v>194</v>
      </c>
      <c r="B42" s="37" t="s">
        <v>16</v>
      </c>
      <c r="C42" s="150" t="s">
        <v>177</v>
      </c>
      <c r="D42" s="38" t="s">
        <v>25</v>
      </c>
      <c r="E42" s="39" t="s">
        <v>4</v>
      </c>
      <c r="F42" s="43">
        <v>345.6</v>
      </c>
      <c r="G42" s="44">
        <v>345.6</v>
      </c>
      <c r="H42" s="41"/>
      <c r="K42" s="66"/>
    </row>
    <row r="43" spans="1:11" s="20" customFormat="1" x14ac:dyDescent="0.25">
      <c r="A43" s="161" t="s">
        <v>195</v>
      </c>
      <c r="B43" s="161" t="s">
        <v>16</v>
      </c>
      <c r="C43" s="192" t="s">
        <v>101</v>
      </c>
      <c r="D43" s="170" t="s">
        <v>582</v>
      </c>
      <c r="E43" s="164" t="s">
        <v>4</v>
      </c>
      <c r="F43" s="193">
        <v>50000</v>
      </c>
      <c r="G43" s="194">
        <v>0</v>
      </c>
      <c r="H43" s="168"/>
      <c r="K43" s="26"/>
    </row>
    <row r="44" spans="1:11" s="20" customFormat="1" x14ac:dyDescent="0.25">
      <c r="A44" s="24" t="s">
        <v>196</v>
      </c>
      <c r="B44" s="24" t="s">
        <v>16</v>
      </c>
      <c r="C44" s="151" t="s">
        <v>178</v>
      </c>
      <c r="D44" s="9" t="s">
        <v>36</v>
      </c>
      <c r="E44" s="19" t="s">
        <v>26</v>
      </c>
      <c r="F44" s="18">
        <v>0</v>
      </c>
      <c r="G44" s="70">
        <v>0</v>
      </c>
      <c r="H44" s="33"/>
      <c r="K44" s="26"/>
    </row>
    <row r="45" spans="1:11" s="20" customFormat="1" x14ac:dyDescent="0.25">
      <c r="A45" s="24" t="s">
        <v>197</v>
      </c>
      <c r="B45" s="24" t="s">
        <v>16</v>
      </c>
      <c r="C45" s="151" t="s">
        <v>179</v>
      </c>
      <c r="D45" s="9" t="s">
        <v>36</v>
      </c>
      <c r="E45" s="19" t="s">
        <v>26</v>
      </c>
      <c r="F45" s="18">
        <v>0</v>
      </c>
      <c r="G45" s="70">
        <v>0</v>
      </c>
      <c r="H45" s="33"/>
      <c r="K45" s="26"/>
    </row>
    <row r="46" spans="1:11" s="20" customFormat="1" x14ac:dyDescent="0.25">
      <c r="A46" s="37" t="s">
        <v>198</v>
      </c>
      <c r="B46" s="37" t="s">
        <v>16</v>
      </c>
      <c r="C46" s="150" t="s">
        <v>180</v>
      </c>
      <c r="D46" s="38" t="s">
        <v>23</v>
      </c>
      <c r="E46" s="39" t="s">
        <v>4</v>
      </c>
      <c r="F46" s="43">
        <v>59126</v>
      </c>
      <c r="G46" s="44">
        <v>59126</v>
      </c>
      <c r="H46" s="41"/>
      <c r="K46" s="26"/>
    </row>
    <row r="47" spans="1:11" s="20" customFormat="1" x14ac:dyDescent="0.25">
      <c r="A47" s="37" t="s">
        <v>199</v>
      </c>
      <c r="B47" s="37" t="s">
        <v>16</v>
      </c>
      <c r="C47" s="149" t="s">
        <v>183</v>
      </c>
      <c r="D47" s="38" t="s">
        <v>23</v>
      </c>
      <c r="E47" s="39" t="s">
        <v>4</v>
      </c>
      <c r="F47" s="43">
        <v>324.75</v>
      </c>
      <c r="G47" s="44">
        <v>324.72000000000003</v>
      </c>
      <c r="H47" s="41"/>
      <c r="K47" s="26"/>
    </row>
    <row r="48" spans="1:11" s="20" customFormat="1" x14ac:dyDescent="0.25">
      <c r="A48" s="24" t="s">
        <v>618</v>
      </c>
      <c r="B48" s="24" t="s">
        <v>16</v>
      </c>
      <c r="C48" s="9" t="s">
        <v>625</v>
      </c>
      <c r="D48" s="9" t="s">
        <v>36</v>
      </c>
      <c r="E48" s="19" t="s">
        <v>26</v>
      </c>
      <c r="F48" s="18">
        <v>0</v>
      </c>
      <c r="G48" s="70">
        <v>0</v>
      </c>
      <c r="H48" s="33"/>
      <c r="K48" s="26"/>
    </row>
    <row r="49" spans="1:11" s="20" customFormat="1" x14ac:dyDescent="0.25">
      <c r="A49" s="97" t="s">
        <v>619</v>
      </c>
      <c r="B49" s="97" t="s">
        <v>16</v>
      </c>
      <c r="C49" s="98" t="s">
        <v>626</v>
      </c>
      <c r="D49" s="98" t="s">
        <v>36</v>
      </c>
      <c r="E49" s="99" t="s">
        <v>26</v>
      </c>
      <c r="F49" s="123">
        <v>0</v>
      </c>
      <c r="G49" s="184">
        <v>0</v>
      </c>
      <c r="H49" s="101"/>
      <c r="K49" s="26"/>
    </row>
    <row r="50" spans="1:11" s="20" customFormat="1" x14ac:dyDescent="0.25">
      <c r="A50" s="24" t="s">
        <v>620</v>
      </c>
      <c r="B50" s="24" t="s">
        <v>16</v>
      </c>
      <c r="C50" s="9" t="s">
        <v>626</v>
      </c>
      <c r="D50" s="9" t="s">
        <v>36</v>
      </c>
      <c r="E50" s="19" t="s">
        <v>26</v>
      </c>
      <c r="F50" s="18">
        <v>0</v>
      </c>
      <c r="G50" s="70">
        <v>0</v>
      </c>
      <c r="H50" s="33"/>
      <c r="K50" s="26"/>
    </row>
    <row r="51" spans="1:11" s="20" customFormat="1" x14ac:dyDescent="0.25">
      <c r="A51" s="24" t="s">
        <v>621</v>
      </c>
      <c r="B51" s="24" t="s">
        <v>16</v>
      </c>
      <c r="C51" s="9" t="s">
        <v>627</v>
      </c>
      <c r="D51" s="9" t="s">
        <v>36</v>
      </c>
      <c r="E51" s="19" t="s">
        <v>26</v>
      </c>
      <c r="F51" s="18">
        <v>0</v>
      </c>
      <c r="G51" s="70">
        <v>0</v>
      </c>
      <c r="H51" s="33"/>
      <c r="K51" s="26"/>
    </row>
    <row r="52" spans="1:11" s="20" customFormat="1" x14ac:dyDescent="0.25">
      <c r="A52" s="178" t="s">
        <v>622</v>
      </c>
      <c r="B52" s="178" t="s">
        <v>16</v>
      </c>
      <c r="C52" s="179" t="s">
        <v>628</v>
      </c>
      <c r="D52" s="179" t="s">
        <v>36</v>
      </c>
      <c r="E52" s="180" t="s">
        <v>26</v>
      </c>
      <c r="F52" s="181">
        <v>21300</v>
      </c>
      <c r="G52" s="182">
        <v>21300</v>
      </c>
      <c r="H52" s="183"/>
      <c r="K52" s="26"/>
    </row>
    <row r="53" spans="1:11" s="20" customFormat="1" x14ac:dyDescent="0.25">
      <c r="A53" s="172" t="s">
        <v>623</v>
      </c>
      <c r="B53" s="172" t="s">
        <v>16</v>
      </c>
      <c r="C53" s="173" t="s">
        <v>629</v>
      </c>
      <c r="D53" s="173" t="s">
        <v>23</v>
      </c>
      <c r="E53" s="174" t="s">
        <v>4</v>
      </c>
      <c r="F53" s="175">
        <v>100000</v>
      </c>
      <c r="G53" s="176">
        <v>100000</v>
      </c>
      <c r="H53" s="177"/>
      <c r="K53" s="26"/>
    </row>
    <row r="54" spans="1:11" s="20" customFormat="1" x14ac:dyDescent="0.25">
      <c r="A54" s="172" t="s">
        <v>624</v>
      </c>
      <c r="B54" s="172" t="s">
        <v>16</v>
      </c>
      <c r="C54" s="173" t="s">
        <v>630</v>
      </c>
      <c r="D54" s="173" t="s">
        <v>23</v>
      </c>
      <c r="E54" s="174" t="s">
        <v>26</v>
      </c>
      <c r="F54" s="175">
        <v>109998.87</v>
      </c>
      <c r="G54" s="176">
        <v>109998.87</v>
      </c>
      <c r="H54" s="177"/>
      <c r="K54" s="26"/>
    </row>
    <row r="55" spans="1:11" s="27" customFormat="1" x14ac:dyDescent="0.25">
      <c r="A55" s="198" t="s">
        <v>207</v>
      </c>
      <c r="B55" s="161" t="s">
        <v>8</v>
      </c>
      <c r="C55" s="199" t="s">
        <v>60</v>
      </c>
      <c r="D55" s="163" t="s">
        <v>23</v>
      </c>
      <c r="E55" s="164" t="s">
        <v>4</v>
      </c>
      <c r="F55" s="165">
        <v>16000</v>
      </c>
      <c r="G55" s="165">
        <v>0</v>
      </c>
      <c r="H55" s="166"/>
    </row>
    <row r="56" spans="1:11" s="27" customFormat="1" x14ac:dyDescent="0.25">
      <c r="A56" s="198" t="s">
        <v>208</v>
      </c>
      <c r="B56" s="161" t="s">
        <v>8</v>
      </c>
      <c r="C56" s="200" t="s">
        <v>110</v>
      </c>
      <c r="D56" s="163" t="s">
        <v>23</v>
      </c>
      <c r="E56" s="164" t="s">
        <v>4</v>
      </c>
      <c r="F56" s="165">
        <v>43500</v>
      </c>
      <c r="G56" s="165">
        <v>22750</v>
      </c>
      <c r="H56" s="166"/>
    </row>
    <row r="57" spans="1:11" s="27" customFormat="1" x14ac:dyDescent="0.25">
      <c r="A57" s="36" t="s">
        <v>209</v>
      </c>
      <c r="B57" s="37" t="s">
        <v>8</v>
      </c>
      <c r="C57" s="77" t="s">
        <v>104</v>
      </c>
      <c r="D57" s="65" t="s">
        <v>36</v>
      </c>
      <c r="E57" s="39" t="s">
        <v>4</v>
      </c>
      <c r="F57" s="40">
        <v>16768</v>
      </c>
      <c r="G57" s="40">
        <v>16768</v>
      </c>
      <c r="H57" s="78"/>
    </row>
    <row r="58" spans="1:11" s="27" customFormat="1" x14ac:dyDescent="0.25">
      <c r="A58" s="36" t="s">
        <v>210</v>
      </c>
      <c r="B58" s="37" t="s">
        <v>8</v>
      </c>
      <c r="C58" s="77" t="s">
        <v>105</v>
      </c>
      <c r="D58" s="65" t="s">
        <v>577</v>
      </c>
      <c r="E58" s="39" t="s">
        <v>4</v>
      </c>
      <c r="F58" s="40">
        <v>7500</v>
      </c>
      <c r="G58" s="40">
        <v>7500</v>
      </c>
      <c r="H58" s="78"/>
    </row>
    <row r="59" spans="1:11" s="27" customFormat="1" x14ac:dyDescent="0.25">
      <c r="A59" s="36" t="s">
        <v>211</v>
      </c>
      <c r="B59" s="37" t="s">
        <v>8</v>
      </c>
      <c r="C59" s="77" t="s">
        <v>107</v>
      </c>
      <c r="D59" s="65" t="s">
        <v>22</v>
      </c>
      <c r="E59" s="39" t="s">
        <v>4</v>
      </c>
      <c r="F59" s="40">
        <v>10000</v>
      </c>
      <c r="G59" s="40">
        <v>8081.83</v>
      </c>
      <c r="H59" s="78"/>
    </row>
    <row r="60" spans="1:11" s="27" customFormat="1" x14ac:dyDescent="0.25">
      <c r="A60" s="36" t="s">
        <v>212</v>
      </c>
      <c r="B60" s="37" t="s">
        <v>8</v>
      </c>
      <c r="C60" s="77" t="s">
        <v>113</v>
      </c>
      <c r="D60" s="65" t="s">
        <v>30</v>
      </c>
      <c r="E60" s="39" t="s">
        <v>26</v>
      </c>
      <c r="F60" s="40">
        <v>20000</v>
      </c>
      <c r="G60" s="40">
        <v>15210</v>
      </c>
      <c r="H60" s="78"/>
    </row>
    <row r="61" spans="1:11" s="27" customFormat="1" x14ac:dyDescent="0.25">
      <c r="A61" s="36" t="s">
        <v>213</v>
      </c>
      <c r="B61" s="37" t="s">
        <v>8</v>
      </c>
      <c r="C61" s="77" t="s">
        <v>114</v>
      </c>
      <c r="D61" s="65" t="s">
        <v>34</v>
      </c>
      <c r="E61" s="39" t="s">
        <v>4</v>
      </c>
      <c r="F61" s="40">
        <v>7500</v>
      </c>
      <c r="G61" s="40">
        <v>7500</v>
      </c>
      <c r="H61" s="78"/>
    </row>
    <row r="62" spans="1:11" s="27" customFormat="1" x14ac:dyDescent="0.25">
      <c r="A62" s="36" t="s">
        <v>214</v>
      </c>
      <c r="B62" s="37" t="s">
        <v>8</v>
      </c>
      <c r="C62" s="77" t="s">
        <v>108</v>
      </c>
      <c r="D62" s="65" t="s">
        <v>577</v>
      </c>
      <c r="E62" s="39" t="s">
        <v>4</v>
      </c>
      <c r="F62" s="40">
        <v>2473.65</v>
      </c>
      <c r="G62" s="40">
        <v>2473.65</v>
      </c>
      <c r="H62" s="78"/>
    </row>
    <row r="63" spans="1:11" s="27" customFormat="1" x14ac:dyDescent="0.25">
      <c r="A63" s="198" t="s">
        <v>215</v>
      </c>
      <c r="B63" s="161" t="s">
        <v>8</v>
      </c>
      <c r="C63" s="201" t="s">
        <v>112</v>
      </c>
      <c r="D63" s="163" t="s">
        <v>22</v>
      </c>
      <c r="E63" s="164" t="s">
        <v>4</v>
      </c>
      <c r="F63" s="165">
        <v>75000</v>
      </c>
      <c r="G63" s="165">
        <v>32920</v>
      </c>
      <c r="H63" s="166"/>
    </row>
    <row r="64" spans="1:11" s="27" customFormat="1" x14ac:dyDescent="0.25">
      <c r="A64" s="36" t="s">
        <v>216</v>
      </c>
      <c r="B64" s="37" t="s">
        <v>8</v>
      </c>
      <c r="C64" s="77" t="s">
        <v>109</v>
      </c>
      <c r="D64" s="65" t="s">
        <v>34</v>
      </c>
      <c r="E64" s="39" t="s">
        <v>4</v>
      </c>
      <c r="F64" s="40">
        <v>7846.92</v>
      </c>
      <c r="G64" s="40">
        <v>7846.92</v>
      </c>
      <c r="H64" s="78"/>
    </row>
    <row r="65" spans="1:8" s="27" customFormat="1" x14ac:dyDescent="0.25">
      <c r="A65" s="198" t="s">
        <v>217</v>
      </c>
      <c r="B65" s="161" t="s">
        <v>8</v>
      </c>
      <c r="C65" s="202" t="s">
        <v>115</v>
      </c>
      <c r="D65" s="163" t="s">
        <v>580</v>
      </c>
      <c r="E65" s="164" t="s">
        <v>4</v>
      </c>
      <c r="F65" s="165">
        <v>10000</v>
      </c>
      <c r="G65" s="165">
        <v>0</v>
      </c>
      <c r="H65" s="166"/>
    </row>
    <row r="66" spans="1:8" s="27" customFormat="1" x14ac:dyDescent="0.25">
      <c r="A66" s="196" t="s">
        <v>218</v>
      </c>
      <c r="B66" s="97" t="s">
        <v>8</v>
      </c>
      <c r="C66" s="122" t="s">
        <v>111</v>
      </c>
      <c r="D66" s="158" t="s">
        <v>181</v>
      </c>
      <c r="E66" s="99" t="s">
        <v>4</v>
      </c>
      <c r="F66" s="100">
        <v>0</v>
      </c>
      <c r="G66" s="100">
        <v>0</v>
      </c>
      <c r="H66" s="101"/>
    </row>
    <row r="67" spans="1:8" s="27" customFormat="1" x14ac:dyDescent="0.25">
      <c r="A67" s="198" t="s">
        <v>219</v>
      </c>
      <c r="B67" s="161" t="s">
        <v>8</v>
      </c>
      <c r="C67" s="200" t="s">
        <v>106</v>
      </c>
      <c r="D67" s="163" t="s">
        <v>24</v>
      </c>
      <c r="E67" s="164" t="s">
        <v>4</v>
      </c>
      <c r="F67" s="165">
        <v>31000</v>
      </c>
      <c r="G67" s="165">
        <v>0</v>
      </c>
      <c r="H67" s="168"/>
    </row>
    <row r="68" spans="1:8" s="27" customFormat="1" x14ac:dyDescent="0.25">
      <c r="A68" s="198" t="s">
        <v>220</v>
      </c>
      <c r="B68" s="161" t="s">
        <v>8</v>
      </c>
      <c r="C68" s="202" t="s">
        <v>116</v>
      </c>
      <c r="D68" s="163" t="s">
        <v>181</v>
      </c>
      <c r="E68" s="164" t="s">
        <v>26</v>
      </c>
      <c r="F68" s="165">
        <v>100000</v>
      </c>
      <c r="G68" s="165">
        <v>0</v>
      </c>
      <c r="H68" s="168"/>
    </row>
    <row r="69" spans="1:8" s="27" customFormat="1" x14ac:dyDescent="0.25">
      <c r="A69" s="196" t="s">
        <v>221</v>
      </c>
      <c r="B69" s="97" t="s">
        <v>8</v>
      </c>
      <c r="C69" s="122" t="s">
        <v>235</v>
      </c>
      <c r="D69" s="158" t="s">
        <v>24</v>
      </c>
      <c r="E69" s="99" t="s">
        <v>4</v>
      </c>
      <c r="F69" s="100">
        <v>0</v>
      </c>
      <c r="G69" s="100">
        <v>0</v>
      </c>
      <c r="H69" s="101"/>
    </row>
    <row r="70" spans="1:8" s="27" customFormat="1" x14ac:dyDescent="0.25">
      <c r="A70" s="198" t="s">
        <v>222</v>
      </c>
      <c r="B70" s="161" t="s">
        <v>8</v>
      </c>
      <c r="C70" s="202" t="s">
        <v>117</v>
      </c>
      <c r="D70" s="163" t="s">
        <v>23</v>
      </c>
      <c r="E70" s="164" t="s">
        <v>4</v>
      </c>
      <c r="F70" s="165">
        <v>10000</v>
      </c>
      <c r="G70" s="165">
        <v>0</v>
      </c>
      <c r="H70" s="168"/>
    </row>
    <row r="71" spans="1:8" s="27" customFormat="1" x14ac:dyDescent="0.25">
      <c r="A71" s="36" t="s">
        <v>223</v>
      </c>
      <c r="B71" s="37" t="s">
        <v>8</v>
      </c>
      <c r="C71" s="79" t="s">
        <v>118</v>
      </c>
      <c r="D71" s="65" t="s">
        <v>23</v>
      </c>
      <c r="E71" s="39" t="s">
        <v>4</v>
      </c>
      <c r="F71" s="40">
        <v>3735.23</v>
      </c>
      <c r="G71" s="40">
        <v>3735.23</v>
      </c>
      <c r="H71" s="41"/>
    </row>
    <row r="72" spans="1:8" s="27" customFormat="1" x14ac:dyDescent="0.25">
      <c r="A72" s="36" t="s">
        <v>224</v>
      </c>
      <c r="B72" s="37" t="s">
        <v>8</v>
      </c>
      <c r="C72" s="77" t="s">
        <v>203</v>
      </c>
      <c r="D72" s="65" t="s">
        <v>23</v>
      </c>
      <c r="E72" s="39" t="s">
        <v>4</v>
      </c>
      <c r="F72" s="40">
        <v>12245</v>
      </c>
      <c r="G72" s="40">
        <v>12245</v>
      </c>
      <c r="H72" s="41"/>
    </row>
    <row r="73" spans="1:8" s="27" customFormat="1" x14ac:dyDescent="0.25">
      <c r="A73" s="198" t="s">
        <v>225</v>
      </c>
      <c r="B73" s="161" t="s">
        <v>8</v>
      </c>
      <c r="C73" s="163" t="s">
        <v>51</v>
      </c>
      <c r="D73" s="170" t="s">
        <v>32</v>
      </c>
      <c r="E73" s="164" t="s">
        <v>4</v>
      </c>
      <c r="F73" s="194">
        <v>7500</v>
      </c>
      <c r="G73" s="194">
        <v>0</v>
      </c>
      <c r="H73" s="168"/>
    </row>
    <row r="74" spans="1:8" s="27" customFormat="1" x14ac:dyDescent="0.25">
      <c r="A74" s="59" t="s">
        <v>226</v>
      </c>
      <c r="B74" s="51" t="s">
        <v>8</v>
      </c>
      <c r="C74" s="80" t="s">
        <v>202</v>
      </c>
      <c r="D74" s="60" t="s">
        <v>22</v>
      </c>
      <c r="E74" s="53" t="s">
        <v>4</v>
      </c>
      <c r="F74" s="62">
        <v>50007.15</v>
      </c>
      <c r="G74" s="62">
        <v>50007.15</v>
      </c>
      <c r="H74" s="57"/>
    </row>
    <row r="75" spans="1:8" s="27" customFormat="1" x14ac:dyDescent="0.25">
      <c r="A75" s="36" t="s">
        <v>227</v>
      </c>
      <c r="B75" s="37" t="s">
        <v>8</v>
      </c>
      <c r="C75" s="38" t="s">
        <v>200</v>
      </c>
      <c r="D75" s="38" t="s">
        <v>22</v>
      </c>
      <c r="E75" s="39" t="s">
        <v>4</v>
      </c>
      <c r="F75" s="195">
        <v>25000</v>
      </c>
      <c r="G75" s="44">
        <v>24357.79</v>
      </c>
      <c r="H75" s="41"/>
    </row>
    <row r="76" spans="1:8" s="27" customFormat="1" x14ac:dyDescent="0.25">
      <c r="A76" s="196" t="s">
        <v>228</v>
      </c>
      <c r="B76" s="97" t="s">
        <v>8</v>
      </c>
      <c r="C76" s="98" t="s">
        <v>62</v>
      </c>
      <c r="D76" s="158" t="s">
        <v>23</v>
      </c>
      <c r="E76" s="99" t="s">
        <v>4</v>
      </c>
      <c r="F76" s="100">
        <v>0</v>
      </c>
      <c r="G76" s="100">
        <v>0</v>
      </c>
      <c r="H76" s="101"/>
    </row>
    <row r="77" spans="1:8" s="27" customFormat="1" x14ac:dyDescent="0.25">
      <c r="A77" s="36" t="s">
        <v>229</v>
      </c>
      <c r="B77" s="37" t="s">
        <v>8</v>
      </c>
      <c r="C77" s="197" t="s">
        <v>201</v>
      </c>
      <c r="D77" s="65" t="s">
        <v>22</v>
      </c>
      <c r="E77" s="39" t="s">
        <v>4</v>
      </c>
      <c r="F77" s="40">
        <v>3193.33</v>
      </c>
      <c r="G77" s="40">
        <v>3193.33</v>
      </c>
      <c r="H77" s="41"/>
    </row>
    <row r="78" spans="1:8" s="27" customFormat="1" x14ac:dyDescent="0.25">
      <c r="A78" s="36" t="s">
        <v>230</v>
      </c>
      <c r="B78" s="37" t="s">
        <v>8</v>
      </c>
      <c r="C78" s="77" t="s">
        <v>236</v>
      </c>
      <c r="D78" s="65" t="s">
        <v>31</v>
      </c>
      <c r="E78" s="39" t="s">
        <v>4</v>
      </c>
      <c r="F78" s="40">
        <v>2500</v>
      </c>
      <c r="G78" s="40">
        <v>2500</v>
      </c>
      <c r="H78" s="41"/>
    </row>
    <row r="79" spans="1:8" s="27" customFormat="1" x14ac:dyDescent="0.25">
      <c r="A79" s="198" t="s">
        <v>231</v>
      </c>
      <c r="B79" s="161" t="s">
        <v>8</v>
      </c>
      <c r="C79" s="170" t="s">
        <v>204</v>
      </c>
      <c r="D79" s="170" t="s">
        <v>31</v>
      </c>
      <c r="E79" s="164" t="s">
        <v>4</v>
      </c>
      <c r="F79" s="203">
        <v>9100.35</v>
      </c>
      <c r="G79" s="194">
        <v>5000</v>
      </c>
      <c r="H79" s="168"/>
    </row>
    <row r="80" spans="1:8" s="27" customFormat="1" x14ac:dyDescent="0.25">
      <c r="A80" s="198" t="s">
        <v>232</v>
      </c>
      <c r="B80" s="161" t="s">
        <v>8</v>
      </c>
      <c r="C80" s="170" t="s">
        <v>61</v>
      </c>
      <c r="D80" s="163" t="s">
        <v>36</v>
      </c>
      <c r="E80" s="164" t="s">
        <v>4</v>
      </c>
      <c r="F80" s="165">
        <v>116373.08</v>
      </c>
      <c r="G80" s="165">
        <v>53747.39</v>
      </c>
      <c r="H80" s="168"/>
    </row>
    <row r="81" spans="1:8" s="27" customFormat="1" x14ac:dyDescent="0.25">
      <c r="A81" s="36" t="s">
        <v>233</v>
      </c>
      <c r="B81" s="37" t="s">
        <v>8</v>
      </c>
      <c r="C81" s="38" t="s">
        <v>205</v>
      </c>
      <c r="D81" s="38" t="s">
        <v>23</v>
      </c>
      <c r="E81" s="39" t="s">
        <v>4</v>
      </c>
      <c r="F81" s="44">
        <v>15000</v>
      </c>
      <c r="G81" s="44">
        <v>15000</v>
      </c>
      <c r="H81" s="41"/>
    </row>
    <row r="82" spans="1:8" s="27" customFormat="1" x14ac:dyDescent="0.25">
      <c r="A82" s="36" t="s">
        <v>234</v>
      </c>
      <c r="B82" s="37" t="s">
        <v>8</v>
      </c>
      <c r="C82" s="38" t="s">
        <v>206</v>
      </c>
      <c r="D82" s="38" t="s">
        <v>581</v>
      </c>
      <c r="E82" s="39" t="s">
        <v>4</v>
      </c>
      <c r="F82" s="44">
        <v>10000</v>
      </c>
      <c r="G82" s="44">
        <v>10000</v>
      </c>
      <c r="H82" s="41"/>
    </row>
    <row r="83" spans="1:8" s="27" customFormat="1" x14ac:dyDescent="0.25">
      <c r="A83" s="36" t="s">
        <v>585</v>
      </c>
      <c r="B83" s="37" t="s">
        <v>8</v>
      </c>
      <c r="C83" s="38" t="s">
        <v>587</v>
      </c>
      <c r="D83" s="38" t="s">
        <v>588</v>
      </c>
      <c r="E83" s="39" t="s">
        <v>4</v>
      </c>
      <c r="F83" s="44">
        <v>15000</v>
      </c>
      <c r="G83" s="44">
        <v>12913.15</v>
      </c>
      <c r="H83" s="41"/>
    </row>
    <row r="84" spans="1:8" s="27" customFormat="1" x14ac:dyDescent="0.25">
      <c r="A84" s="198" t="s">
        <v>586</v>
      </c>
      <c r="B84" s="161" t="s">
        <v>8</v>
      </c>
      <c r="C84" s="170" t="s">
        <v>589</v>
      </c>
      <c r="D84" s="170" t="s">
        <v>34</v>
      </c>
      <c r="E84" s="164" t="s">
        <v>4</v>
      </c>
      <c r="F84" s="194">
        <v>10000</v>
      </c>
      <c r="G84" s="194">
        <v>0</v>
      </c>
      <c r="H84" s="168"/>
    </row>
    <row r="85" spans="1:8" s="27" customFormat="1" x14ac:dyDescent="0.25">
      <c r="A85" s="198" t="s">
        <v>631</v>
      </c>
      <c r="B85" s="161" t="s">
        <v>8</v>
      </c>
      <c r="C85" s="170" t="s">
        <v>640</v>
      </c>
      <c r="D85" s="170" t="s">
        <v>36</v>
      </c>
      <c r="E85" s="164" t="s">
        <v>4</v>
      </c>
      <c r="F85" s="194">
        <v>13400</v>
      </c>
      <c r="G85" s="194">
        <v>0</v>
      </c>
      <c r="H85" s="168"/>
    </row>
    <row r="86" spans="1:8" s="27" customFormat="1" x14ac:dyDescent="0.25">
      <c r="A86" s="36" t="s">
        <v>632</v>
      </c>
      <c r="B86" s="37" t="s">
        <v>8</v>
      </c>
      <c r="C86" s="38" t="s">
        <v>641</v>
      </c>
      <c r="D86" s="38" t="s">
        <v>36</v>
      </c>
      <c r="E86" s="39" t="s">
        <v>26</v>
      </c>
      <c r="F86" s="44">
        <v>100000</v>
      </c>
      <c r="G86" s="44">
        <v>100000</v>
      </c>
      <c r="H86" s="41"/>
    </row>
    <row r="87" spans="1:8" s="27" customFormat="1" x14ac:dyDescent="0.25">
      <c r="A87" s="198" t="s">
        <v>633</v>
      </c>
      <c r="B87" s="161" t="s">
        <v>8</v>
      </c>
      <c r="C87" s="170" t="s">
        <v>642</v>
      </c>
      <c r="D87" s="170" t="s">
        <v>23</v>
      </c>
      <c r="E87" s="164" t="s">
        <v>26</v>
      </c>
      <c r="F87" s="194">
        <v>15000</v>
      </c>
      <c r="G87" s="194">
        <v>10000</v>
      </c>
      <c r="H87" s="168"/>
    </row>
    <row r="88" spans="1:8" s="27" customFormat="1" x14ac:dyDescent="0.25">
      <c r="A88" s="36" t="s">
        <v>634</v>
      </c>
      <c r="B88" s="37" t="s">
        <v>8</v>
      </c>
      <c r="C88" s="38" t="s">
        <v>643</v>
      </c>
      <c r="D88" s="38" t="s">
        <v>36</v>
      </c>
      <c r="E88" s="39" t="s">
        <v>26</v>
      </c>
      <c r="F88" s="44">
        <v>16000</v>
      </c>
      <c r="G88" s="44">
        <v>16000</v>
      </c>
      <c r="H88" s="41"/>
    </row>
    <row r="89" spans="1:8" s="27" customFormat="1" x14ac:dyDescent="0.25">
      <c r="A89" s="36" t="s">
        <v>635</v>
      </c>
      <c r="B89" s="37" t="s">
        <v>8</v>
      </c>
      <c r="C89" s="38" t="s">
        <v>644</v>
      </c>
      <c r="D89" s="38" t="s">
        <v>23</v>
      </c>
      <c r="E89" s="39" t="s">
        <v>26</v>
      </c>
      <c r="F89" s="44">
        <v>5000</v>
      </c>
      <c r="G89" s="44">
        <v>5000</v>
      </c>
      <c r="H89" s="41"/>
    </row>
    <row r="90" spans="1:8" s="27" customFormat="1" x14ac:dyDescent="0.25">
      <c r="A90" s="198" t="s">
        <v>636</v>
      </c>
      <c r="B90" s="161" t="s">
        <v>8</v>
      </c>
      <c r="C90" s="170" t="s">
        <v>101</v>
      </c>
      <c r="D90" s="170" t="s">
        <v>648</v>
      </c>
      <c r="E90" s="164" t="s">
        <v>26</v>
      </c>
      <c r="F90" s="194">
        <v>35000</v>
      </c>
      <c r="G90" s="194">
        <v>0</v>
      </c>
      <c r="H90" s="168"/>
    </row>
    <row r="91" spans="1:8" s="27" customFormat="1" x14ac:dyDescent="0.25">
      <c r="A91" s="204" t="s">
        <v>637</v>
      </c>
      <c r="B91" s="24" t="s">
        <v>8</v>
      </c>
      <c r="C91" s="9" t="s">
        <v>645</v>
      </c>
      <c r="D91" s="9" t="s">
        <v>36</v>
      </c>
      <c r="E91" s="19" t="s">
        <v>26</v>
      </c>
      <c r="F91" s="70">
        <v>0</v>
      </c>
      <c r="G91" s="70">
        <v>0</v>
      </c>
      <c r="H91" s="33"/>
    </row>
    <row r="92" spans="1:8" s="27" customFormat="1" x14ac:dyDescent="0.25">
      <c r="A92" s="204" t="s">
        <v>638</v>
      </c>
      <c r="B92" s="24" t="s">
        <v>8</v>
      </c>
      <c r="C92" s="9" t="s">
        <v>646</v>
      </c>
      <c r="D92" s="9" t="s">
        <v>36</v>
      </c>
      <c r="E92" s="19" t="s">
        <v>26</v>
      </c>
      <c r="F92" s="70">
        <v>0</v>
      </c>
      <c r="G92" s="70">
        <v>0</v>
      </c>
      <c r="H92" s="33"/>
    </row>
    <row r="93" spans="1:8" s="27" customFormat="1" x14ac:dyDescent="0.25">
      <c r="A93" s="204" t="s">
        <v>639</v>
      </c>
      <c r="B93" s="24" t="s">
        <v>8</v>
      </c>
      <c r="C93" s="9" t="s">
        <v>647</v>
      </c>
      <c r="D93" s="9" t="s">
        <v>36</v>
      </c>
      <c r="E93" s="19" t="s">
        <v>26</v>
      </c>
      <c r="F93" s="70">
        <v>0</v>
      </c>
      <c r="G93" s="70">
        <v>0</v>
      </c>
      <c r="H93" s="33"/>
    </row>
    <row r="94" spans="1:8" s="20" customFormat="1" x14ac:dyDescent="0.25">
      <c r="A94" s="51" t="s">
        <v>274</v>
      </c>
      <c r="B94" s="51" t="s">
        <v>9</v>
      </c>
      <c r="C94" s="120" t="s">
        <v>119</v>
      </c>
      <c r="D94" s="60" t="s">
        <v>579</v>
      </c>
      <c r="E94" s="53" t="s">
        <v>4</v>
      </c>
      <c r="F94" s="83">
        <v>10000</v>
      </c>
      <c r="G94" s="54">
        <v>0</v>
      </c>
      <c r="H94" s="55"/>
    </row>
    <row r="95" spans="1:8" s="20" customFormat="1" x14ac:dyDescent="0.25">
      <c r="A95" s="24" t="s">
        <v>275</v>
      </c>
      <c r="B95" s="24" t="s">
        <v>9</v>
      </c>
      <c r="C95" s="81" t="s">
        <v>237</v>
      </c>
      <c r="D95" s="9" t="s">
        <v>36</v>
      </c>
      <c r="E95" s="19" t="s">
        <v>26</v>
      </c>
      <c r="F95" s="18">
        <v>0</v>
      </c>
      <c r="G95" s="70">
        <v>0</v>
      </c>
      <c r="H95" s="11"/>
    </row>
    <row r="96" spans="1:8" s="20" customFormat="1" x14ac:dyDescent="0.25">
      <c r="A96" s="161" t="s">
        <v>276</v>
      </c>
      <c r="B96" s="161" t="s">
        <v>9</v>
      </c>
      <c r="C96" s="162" t="s">
        <v>238</v>
      </c>
      <c r="D96" s="170" t="s">
        <v>23</v>
      </c>
      <c r="E96" s="164" t="s">
        <v>4</v>
      </c>
      <c r="F96" s="194">
        <v>49000</v>
      </c>
      <c r="G96" s="194">
        <v>2180</v>
      </c>
      <c r="H96" s="166"/>
    </row>
    <row r="97" spans="1:8" s="20" customFormat="1" ht="15.75" customHeight="1" x14ac:dyDescent="0.25">
      <c r="A97" s="37" t="s">
        <v>277</v>
      </c>
      <c r="B97" s="37" t="s">
        <v>9</v>
      </c>
      <c r="C97" s="77" t="s">
        <v>100</v>
      </c>
      <c r="D97" s="38" t="s">
        <v>22</v>
      </c>
      <c r="E97" s="39" t="s">
        <v>26</v>
      </c>
      <c r="F97" s="155">
        <v>110000</v>
      </c>
      <c r="G97" s="40">
        <v>110000</v>
      </c>
      <c r="H97" s="78"/>
    </row>
    <row r="98" spans="1:8" s="20" customFormat="1" x14ac:dyDescent="0.25">
      <c r="A98" s="161" t="s">
        <v>278</v>
      </c>
      <c r="B98" s="161" t="s">
        <v>9</v>
      </c>
      <c r="C98" s="200" t="s">
        <v>245</v>
      </c>
      <c r="D98" s="170" t="s">
        <v>22</v>
      </c>
      <c r="E98" s="164" t="s">
        <v>26</v>
      </c>
      <c r="F98" s="193">
        <v>44000</v>
      </c>
      <c r="G98" s="194">
        <v>0</v>
      </c>
      <c r="H98" s="166"/>
    </row>
    <row r="99" spans="1:8" s="20" customFormat="1" x14ac:dyDescent="0.25">
      <c r="A99" s="161" t="s">
        <v>279</v>
      </c>
      <c r="B99" s="161" t="s">
        <v>9</v>
      </c>
      <c r="C99" s="170" t="s">
        <v>63</v>
      </c>
      <c r="D99" s="170" t="s">
        <v>23</v>
      </c>
      <c r="E99" s="164" t="s">
        <v>26</v>
      </c>
      <c r="F99" s="205">
        <v>108305.61</v>
      </c>
      <c r="G99" s="165">
        <v>0</v>
      </c>
      <c r="H99" s="166"/>
    </row>
    <row r="100" spans="1:8" s="20" customFormat="1" x14ac:dyDescent="0.25">
      <c r="A100" s="37" t="s">
        <v>280</v>
      </c>
      <c r="B100" s="37" t="s">
        <v>9</v>
      </c>
      <c r="C100" s="77" t="s">
        <v>103</v>
      </c>
      <c r="D100" s="38" t="s">
        <v>22</v>
      </c>
      <c r="E100" s="39" t="s">
        <v>4</v>
      </c>
      <c r="F100" s="155">
        <v>5337.6</v>
      </c>
      <c r="G100" s="40">
        <v>5337.6</v>
      </c>
      <c r="H100" s="78"/>
    </row>
    <row r="101" spans="1:8" s="20" customFormat="1" x14ac:dyDescent="0.25">
      <c r="A101" s="51" t="s">
        <v>281</v>
      </c>
      <c r="B101" s="51" t="s">
        <v>9</v>
      </c>
      <c r="C101" s="125" t="s">
        <v>239</v>
      </c>
      <c r="D101" s="60" t="s">
        <v>23</v>
      </c>
      <c r="E101" s="53" t="s">
        <v>4</v>
      </c>
      <c r="F101" s="83">
        <v>7500</v>
      </c>
      <c r="G101" s="54">
        <v>6567.61</v>
      </c>
      <c r="H101" s="55"/>
    </row>
    <row r="102" spans="1:8" s="20" customFormat="1" x14ac:dyDescent="0.25">
      <c r="A102" s="51" t="s">
        <v>282</v>
      </c>
      <c r="B102" s="51" t="s">
        <v>9</v>
      </c>
      <c r="C102" s="80" t="s">
        <v>102</v>
      </c>
      <c r="D102" s="60" t="s">
        <v>41</v>
      </c>
      <c r="E102" s="53" t="s">
        <v>4</v>
      </c>
      <c r="F102" s="83">
        <v>207000</v>
      </c>
      <c r="G102" s="54">
        <v>117492.29</v>
      </c>
      <c r="H102" s="55"/>
    </row>
    <row r="103" spans="1:8" s="20" customFormat="1" x14ac:dyDescent="0.25">
      <c r="A103" s="161" t="s">
        <v>283</v>
      </c>
      <c r="B103" s="161" t="s">
        <v>9</v>
      </c>
      <c r="C103" s="162" t="s">
        <v>174</v>
      </c>
      <c r="D103" s="170" t="s">
        <v>23</v>
      </c>
      <c r="E103" s="164" t="s">
        <v>4</v>
      </c>
      <c r="F103" s="205">
        <v>10000</v>
      </c>
      <c r="G103" s="165">
        <v>6000</v>
      </c>
      <c r="H103" s="166"/>
    </row>
    <row r="104" spans="1:8" s="20" customFormat="1" x14ac:dyDescent="0.25">
      <c r="A104" s="37" t="s">
        <v>284</v>
      </c>
      <c r="B104" s="37" t="s">
        <v>9</v>
      </c>
      <c r="C104" s="77" t="s">
        <v>42</v>
      </c>
      <c r="D104" s="38" t="s">
        <v>23</v>
      </c>
      <c r="E104" s="39" t="s">
        <v>4</v>
      </c>
      <c r="F104" s="43">
        <v>5700</v>
      </c>
      <c r="G104" s="44">
        <v>5640</v>
      </c>
      <c r="H104" s="78"/>
    </row>
    <row r="105" spans="1:8" s="20" customFormat="1" x14ac:dyDescent="0.25">
      <c r="A105" s="24" t="s">
        <v>285</v>
      </c>
      <c r="B105" s="24" t="s">
        <v>9</v>
      </c>
      <c r="C105" s="81" t="s">
        <v>240</v>
      </c>
      <c r="D105" s="9" t="s">
        <v>36</v>
      </c>
      <c r="E105" s="19" t="s">
        <v>26</v>
      </c>
      <c r="F105" s="82">
        <v>0</v>
      </c>
      <c r="G105" s="10">
        <v>0</v>
      </c>
      <c r="H105" s="33"/>
    </row>
    <row r="106" spans="1:8" s="20" customFormat="1" x14ac:dyDescent="0.25">
      <c r="A106" s="24" t="s">
        <v>286</v>
      </c>
      <c r="B106" s="24" t="s">
        <v>9</v>
      </c>
      <c r="C106" s="81" t="s">
        <v>241</v>
      </c>
      <c r="D106" s="9" t="s">
        <v>36</v>
      </c>
      <c r="E106" s="19" t="s">
        <v>26</v>
      </c>
      <c r="F106" s="82">
        <v>0</v>
      </c>
      <c r="G106" s="10">
        <v>0</v>
      </c>
      <c r="H106" s="33"/>
    </row>
    <row r="107" spans="1:8" s="20" customFormat="1" x14ac:dyDescent="0.25">
      <c r="A107" s="24" t="s">
        <v>287</v>
      </c>
      <c r="B107" s="24" t="s">
        <v>9</v>
      </c>
      <c r="C107" s="81" t="s">
        <v>242</v>
      </c>
      <c r="D107" s="9" t="s">
        <v>36</v>
      </c>
      <c r="E107" s="19" t="s">
        <v>26</v>
      </c>
      <c r="F107" s="82">
        <v>0</v>
      </c>
      <c r="G107" s="10">
        <v>0</v>
      </c>
      <c r="H107" s="33"/>
    </row>
    <row r="108" spans="1:8" s="20" customFormat="1" x14ac:dyDescent="0.25">
      <c r="A108" s="24" t="s">
        <v>288</v>
      </c>
      <c r="B108" s="24" t="s">
        <v>9</v>
      </c>
      <c r="C108" s="81" t="s">
        <v>243</v>
      </c>
      <c r="D108" s="9" t="s">
        <v>36</v>
      </c>
      <c r="E108" s="19" t="s">
        <v>26</v>
      </c>
      <c r="F108" s="82">
        <v>0</v>
      </c>
      <c r="G108" s="10">
        <v>0</v>
      </c>
      <c r="H108" s="33"/>
    </row>
    <row r="109" spans="1:8" s="20" customFormat="1" x14ac:dyDescent="0.25">
      <c r="A109" s="37" t="s">
        <v>289</v>
      </c>
      <c r="B109" s="37" t="s">
        <v>9</v>
      </c>
      <c r="C109" s="77" t="s">
        <v>244</v>
      </c>
      <c r="D109" s="38" t="s">
        <v>23</v>
      </c>
      <c r="E109" s="39" t="s">
        <v>4</v>
      </c>
      <c r="F109" s="155">
        <v>23340</v>
      </c>
      <c r="G109" s="40">
        <v>23340</v>
      </c>
      <c r="H109" s="41"/>
    </row>
    <row r="110" spans="1:8" s="20" customFormat="1" x14ac:dyDescent="0.25">
      <c r="A110" s="161" t="s">
        <v>590</v>
      </c>
      <c r="B110" s="161" t="s">
        <v>9</v>
      </c>
      <c r="C110" s="170" t="s">
        <v>594</v>
      </c>
      <c r="D110" s="170" t="s">
        <v>22</v>
      </c>
      <c r="E110" s="164" t="s">
        <v>26</v>
      </c>
      <c r="F110" s="205">
        <v>60000</v>
      </c>
      <c r="G110" s="165">
        <v>0</v>
      </c>
      <c r="H110" s="168"/>
    </row>
    <row r="111" spans="1:8" s="20" customFormat="1" x14ac:dyDescent="0.25">
      <c r="A111" s="51" t="s">
        <v>591</v>
      </c>
      <c r="B111" s="51" t="s">
        <v>9</v>
      </c>
      <c r="C111" s="125" t="s">
        <v>595</v>
      </c>
      <c r="D111" s="60" t="s">
        <v>41</v>
      </c>
      <c r="E111" s="53" t="s">
        <v>4</v>
      </c>
      <c r="F111" s="83">
        <v>400</v>
      </c>
      <c r="G111" s="54">
        <v>0</v>
      </c>
      <c r="H111" s="57"/>
    </row>
    <row r="112" spans="1:8" s="20" customFormat="1" x14ac:dyDescent="0.25">
      <c r="A112" s="51" t="s">
        <v>592</v>
      </c>
      <c r="B112" s="51" t="s">
        <v>9</v>
      </c>
      <c r="C112" s="125" t="s">
        <v>596</v>
      </c>
      <c r="D112" s="60" t="s">
        <v>41</v>
      </c>
      <c r="E112" s="53" t="s">
        <v>4</v>
      </c>
      <c r="F112" s="83">
        <v>425</v>
      </c>
      <c r="G112" s="54">
        <v>0</v>
      </c>
      <c r="H112" s="57"/>
    </row>
    <row r="113" spans="1:8" s="20" customFormat="1" x14ac:dyDescent="0.25">
      <c r="A113" s="97" t="s">
        <v>593</v>
      </c>
      <c r="B113" s="97" t="s">
        <v>9</v>
      </c>
      <c r="C113" s="206" t="s">
        <v>597</v>
      </c>
      <c r="D113" s="98" t="s">
        <v>22</v>
      </c>
      <c r="E113" s="99" t="s">
        <v>4</v>
      </c>
      <c r="F113" s="207">
        <v>0</v>
      </c>
      <c r="G113" s="100">
        <v>0</v>
      </c>
      <c r="H113" s="101"/>
    </row>
    <row r="114" spans="1:8" s="20" customFormat="1" x14ac:dyDescent="0.25">
      <c r="A114" s="161" t="s">
        <v>649</v>
      </c>
      <c r="B114" s="161" t="s">
        <v>9</v>
      </c>
      <c r="C114" s="170" t="s">
        <v>660</v>
      </c>
      <c r="D114" s="170" t="s">
        <v>23</v>
      </c>
      <c r="E114" s="164" t="s">
        <v>4</v>
      </c>
      <c r="F114" s="205">
        <v>50000</v>
      </c>
      <c r="G114" s="165">
        <v>0</v>
      </c>
      <c r="H114" s="168"/>
    </row>
    <row r="115" spans="1:8" s="20" customFormat="1" x14ac:dyDescent="0.25">
      <c r="A115" s="161" t="s">
        <v>650</v>
      </c>
      <c r="B115" s="161" t="s">
        <v>9</v>
      </c>
      <c r="C115" s="170" t="s">
        <v>661</v>
      </c>
      <c r="D115" s="170"/>
      <c r="E115" s="164" t="s">
        <v>4</v>
      </c>
      <c r="F115" s="205">
        <v>35000</v>
      </c>
      <c r="G115" s="165">
        <v>0</v>
      </c>
      <c r="H115" s="168"/>
    </row>
    <row r="116" spans="1:8" s="20" customFormat="1" x14ac:dyDescent="0.25">
      <c r="A116" s="51" t="s">
        <v>651</v>
      </c>
      <c r="B116" s="51" t="s">
        <v>9</v>
      </c>
      <c r="C116" s="60" t="s">
        <v>662</v>
      </c>
      <c r="D116" s="60" t="s">
        <v>34</v>
      </c>
      <c r="E116" s="53" t="s">
        <v>4</v>
      </c>
      <c r="F116" s="83">
        <v>49950</v>
      </c>
      <c r="G116" s="54">
        <v>41172</v>
      </c>
      <c r="H116" s="57"/>
    </row>
    <row r="117" spans="1:8" s="20" customFormat="1" x14ac:dyDescent="0.25">
      <c r="A117" s="161" t="s">
        <v>652</v>
      </c>
      <c r="B117" s="161" t="s">
        <v>9</v>
      </c>
      <c r="C117" s="170" t="s">
        <v>663</v>
      </c>
      <c r="D117" s="170" t="s">
        <v>30</v>
      </c>
      <c r="E117" s="164" t="s">
        <v>4</v>
      </c>
      <c r="F117" s="205">
        <v>50000</v>
      </c>
      <c r="G117" s="165">
        <v>0</v>
      </c>
      <c r="H117" s="168"/>
    </row>
    <row r="118" spans="1:8" s="20" customFormat="1" x14ac:dyDescent="0.25">
      <c r="A118" s="24" t="s">
        <v>653</v>
      </c>
      <c r="B118" s="24" t="s">
        <v>9</v>
      </c>
      <c r="C118" s="9" t="s">
        <v>664</v>
      </c>
      <c r="D118" s="9" t="s">
        <v>36</v>
      </c>
      <c r="E118" s="19" t="s">
        <v>26</v>
      </c>
      <c r="F118" s="82">
        <v>0</v>
      </c>
      <c r="G118" s="10">
        <v>0</v>
      </c>
      <c r="H118" s="33"/>
    </row>
    <row r="119" spans="1:8" s="20" customFormat="1" x14ac:dyDescent="0.25">
      <c r="A119" s="161" t="s">
        <v>654</v>
      </c>
      <c r="B119" s="161" t="s">
        <v>9</v>
      </c>
      <c r="C119" s="170" t="s">
        <v>665</v>
      </c>
      <c r="D119" s="170"/>
      <c r="E119" s="164" t="s">
        <v>4</v>
      </c>
      <c r="F119" s="205">
        <v>50000</v>
      </c>
      <c r="G119" s="165">
        <v>0</v>
      </c>
      <c r="H119" s="168"/>
    </row>
    <row r="120" spans="1:8" s="20" customFormat="1" x14ac:dyDescent="0.25">
      <c r="A120" s="161" t="s">
        <v>655</v>
      </c>
      <c r="B120" s="161" t="s">
        <v>9</v>
      </c>
      <c r="C120" s="170" t="s">
        <v>666</v>
      </c>
      <c r="D120" s="170" t="s">
        <v>672</v>
      </c>
      <c r="E120" s="164" t="s">
        <v>4</v>
      </c>
      <c r="F120" s="205">
        <v>10000</v>
      </c>
      <c r="G120" s="165">
        <v>0</v>
      </c>
      <c r="H120" s="168"/>
    </row>
    <row r="121" spans="1:8" s="20" customFormat="1" x14ac:dyDescent="0.25">
      <c r="A121" s="161" t="s">
        <v>656</v>
      </c>
      <c r="B121" s="161" t="s">
        <v>9</v>
      </c>
      <c r="C121" s="170" t="s">
        <v>667</v>
      </c>
      <c r="D121" s="170" t="s">
        <v>23</v>
      </c>
      <c r="E121" s="164" t="s">
        <v>4</v>
      </c>
      <c r="F121" s="205">
        <v>7500</v>
      </c>
      <c r="G121" s="165">
        <v>0</v>
      </c>
      <c r="H121" s="168"/>
    </row>
    <row r="122" spans="1:8" s="20" customFormat="1" x14ac:dyDescent="0.25">
      <c r="A122" s="37" t="s">
        <v>657</v>
      </c>
      <c r="B122" s="37" t="s">
        <v>9</v>
      </c>
      <c r="C122" s="38" t="s">
        <v>668</v>
      </c>
      <c r="D122" s="38" t="s">
        <v>23</v>
      </c>
      <c r="E122" s="39" t="s">
        <v>4</v>
      </c>
      <c r="F122" s="155">
        <v>5050</v>
      </c>
      <c r="G122" s="40">
        <v>5050</v>
      </c>
      <c r="H122" s="41"/>
    </row>
    <row r="123" spans="1:8" s="20" customFormat="1" x14ac:dyDescent="0.25">
      <c r="A123" s="24" t="s">
        <v>658</v>
      </c>
      <c r="B123" s="24" t="s">
        <v>9</v>
      </c>
      <c r="C123" s="9" t="s">
        <v>669</v>
      </c>
      <c r="D123" s="9" t="s">
        <v>36</v>
      </c>
      <c r="E123" s="19" t="s">
        <v>26</v>
      </c>
      <c r="F123" s="82">
        <v>0</v>
      </c>
      <c r="G123" s="10">
        <v>0</v>
      </c>
      <c r="H123" s="33"/>
    </row>
    <row r="124" spans="1:8" s="20" customFormat="1" x14ac:dyDescent="0.25">
      <c r="A124" s="37" t="s">
        <v>659</v>
      </c>
      <c r="B124" s="37" t="s">
        <v>9</v>
      </c>
      <c r="C124" s="38" t="s">
        <v>670</v>
      </c>
      <c r="D124" s="38" t="s">
        <v>23</v>
      </c>
      <c r="E124" s="39" t="s">
        <v>4</v>
      </c>
      <c r="F124" s="155">
        <v>5000</v>
      </c>
      <c r="G124" s="40">
        <v>5000</v>
      </c>
      <c r="H124" s="41"/>
    </row>
    <row r="125" spans="1:8" s="27" customFormat="1" x14ac:dyDescent="0.25">
      <c r="A125" s="37" t="s">
        <v>290</v>
      </c>
      <c r="B125" s="37" t="s">
        <v>17</v>
      </c>
      <c r="C125" s="102" t="s">
        <v>246</v>
      </c>
      <c r="D125" s="38" t="s">
        <v>41</v>
      </c>
      <c r="E125" s="39" t="s">
        <v>4</v>
      </c>
      <c r="F125" s="40">
        <v>48804.800000000003</v>
      </c>
      <c r="G125" s="40">
        <v>48804.800000000003</v>
      </c>
      <c r="H125" s="78"/>
    </row>
    <row r="126" spans="1:8" s="27" customFormat="1" x14ac:dyDescent="0.25">
      <c r="A126" s="37" t="s">
        <v>291</v>
      </c>
      <c r="B126" s="37" t="s">
        <v>17</v>
      </c>
      <c r="C126" s="102" t="s">
        <v>73</v>
      </c>
      <c r="D126" s="38" t="s">
        <v>22</v>
      </c>
      <c r="E126" s="39" t="s">
        <v>4</v>
      </c>
      <c r="F126" s="40">
        <v>21177.14</v>
      </c>
      <c r="G126" s="40">
        <v>21177.14</v>
      </c>
      <c r="H126" s="78"/>
    </row>
    <row r="127" spans="1:8" s="27" customFormat="1" x14ac:dyDescent="0.25">
      <c r="A127" s="37" t="s">
        <v>292</v>
      </c>
      <c r="B127" s="37" t="s">
        <v>17</v>
      </c>
      <c r="C127" s="85" t="s">
        <v>247</v>
      </c>
      <c r="D127" s="38" t="s">
        <v>22</v>
      </c>
      <c r="E127" s="39" t="s">
        <v>4</v>
      </c>
      <c r="F127" s="44">
        <v>16500</v>
      </c>
      <c r="G127" s="44">
        <v>16500</v>
      </c>
      <c r="H127" s="78"/>
    </row>
    <row r="128" spans="1:8" s="27" customFormat="1" x14ac:dyDescent="0.25">
      <c r="A128" s="37" t="s">
        <v>293</v>
      </c>
      <c r="B128" s="37" t="s">
        <v>17</v>
      </c>
      <c r="C128" s="85" t="s">
        <v>248</v>
      </c>
      <c r="D128" s="38" t="s">
        <v>22</v>
      </c>
      <c r="E128" s="39" t="s">
        <v>4</v>
      </c>
      <c r="F128" s="44">
        <v>826.47</v>
      </c>
      <c r="G128" s="44">
        <v>826.47</v>
      </c>
      <c r="H128" s="78"/>
    </row>
    <row r="129" spans="1:8" s="27" customFormat="1" x14ac:dyDescent="0.25">
      <c r="A129" s="172" t="s">
        <v>294</v>
      </c>
      <c r="B129" s="172" t="s">
        <v>17</v>
      </c>
      <c r="C129" s="208" t="s">
        <v>249</v>
      </c>
      <c r="D129" s="173" t="s">
        <v>23</v>
      </c>
      <c r="E129" s="174" t="s">
        <v>26</v>
      </c>
      <c r="F129" s="209">
        <v>43296</v>
      </c>
      <c r="G129" s="209">
        <v>43296</v>
      </c>
      <c r="H129" s="210"/>
    </row>
    <row r="130" spans="1:8" s="27" customFormat="1" x14ac:dyDescent="0.25">
      <c r="A130" s="161" t="s">
        <v>295</v>
      </c>
      <c r="B130" s="161" t="s">
        <v>17</v>
      </c>
      <c r="C130" s="211" t="s">
        <v>250</v>
      </c>
      <c r="D130" s="170" t="s">
        <v>36</v>
      </c>
      <c r="E130" s="164" t="s">
        <v>4</v>
      </c>
      <c r="F130" s="165">
        <v>27604.51</v>
      </c>
      <c r="G130" s="165">
        <v>0</v>
      </c>
      <c r="H130" s="166"/>
    </row>
    <row r="131" spans="1:8" s="27" customFormat="1" x14ac:dyDescent="0.25">
      <c r="A131" s="51" t="s">
        <v>296</v>
      </c>
      <c r="B131" s="51" t="s">
        <v>17</v>
      </c>
      <c r="C131" s="92" t="s">
        <v>120</v>
      </c>
      <c r="D131" s="60" t="s">
        <v>23</v>
      </c>
      <c r="E131" s="53" t="s">
        <v>4</v>
      </c>
      <c r="F131" s="54">
        <v>73521.75</v>
      </c>
      <c r="G131" s="54">
        <v>36729</v>
      </c>
      <c r="H131" s="55"/>
    </row>
    <row r="132" spans="1:8" s="27" customFormat="1" x14ac:dyDescent="0.25">
      <c r="A132" s="37" t="s">
        <v>297</v>
      </c>
      <c r="B132" s="37" t="s">
        <v>17</v>
      </c>
      <c r="C132" s="102" t="s">
        <v>74</v>
      </c>
      <c r="D132" s="38" t="s">
        <v>22</v>
      </c>
      <c r="E132" s="39" t="s">
        <v>4</v>
      </c>
      <c r="F132" s="40">
        <v>120000</v>
      </c>
      <c r="G132" s="40">
        <v>114999.42</v>
      </c>
      <c r="H132" s="78"/>
    </row>
    <row r="133" spans="1:8" s="27" customFormat="1" x14ac:dyDescent="0.25">
      <c r="A133" s="37" t="s">
        <v>298</v>
      </c>
      <c r="B133" s="37" t="s">
        <v>17</v>
      </c>
      <c r="C133" s="85" t="s">
        <v>251</v>
      </c>
      <c r="D133" s="38" t="s">
        <v>22</v>
      </c>
      <c r="E133" s="39" t="s">
        <v>4</v>
      </c>
      <c r="F133" s="43">
        <v>13500</v>
      </c>
      <c r="G133" s="44">
        <v>11820</v>
      </c>
      <c r="H133" s="78"/>
    </row>
    <row r="134" spans="1:8" s="27" customFormat="1" x14ac:dyDescent="0.25">
      <c r="A134" s="37" t="s">
        <v>299</v>
      </c>
      <c r="B134" s="37" t="s">
        <v>17</v>
      </c>
      <c r="C134" s="85" t="s">
        <v>252</v>
      </c>
      <c r="D134" s="38" t="s">
        <v>22</v>
      </c>
      <c r="E134" s="39" t="s">
        <v>4</v>
      </c>
      <c r="F134" s="40">
        <v>629</v>
      </c>
      <c r="G134" s="40">
        <v>629</v>
      </c>
      <c r="H134" s="78"/>
    </row>
    <row r="135" spans="1:8" s="27" customFormat="1" x14ac:dyDescent="0.25">
      <c r="A135" s="161" t="s">
        <v>300</v>
      </c>
      <c r="B135" s="161" t="s">
        <v>17</v>
      </c>
      <c r="C135" s="167" t="s">
        <v>253</v>
      </c>
      <c r="D135" s="170" t="s">
        <v>22</v>
      </c>
      <c r="E135" s="164" t="s">
        <v>4</v>
      </c>
      <c r="F135" s="165">
        <v>67500</v>
      </c>
      <c r="G135" s="165">
        <v>0</v>
      </c>
      <c r="H135" s="166"/>
    </row>
    <row r="136" spans="1:8" s="27" customFormat="1" x14ac:dyDescent="0.25">
      <c r="A136" s="161" t="s">
        <v>301</v>
      </c>
      <c r="B136" s="161" t="s">
        <v>17</v>
      </c>
      <c r="C136" s="167" t="s">
        <v>254</v>
      </c>
      <c r="D136" s="170" t="s">
        <v>22</v>
      </c>
      <c r="E136" s="164" t="s">
        <v>4</v>
      </c>
      <c r="F136" s="165">
        <v>12000</v>
      </c>
      <c r="G136" s="165">
        <v>0</v>
      </c>
      <c r="H136" s="166"/>
    </row>
    <row r="137" spans="1:8" s="27" customFormat="1" x14ac:dyDescent="0.25">
      <c r="A137" s="161" t="s">
        <v>302</v>
      </c>
      <c r="B137" s="161" t="s">
        <v>17</v>
      </c>
      <c r="C137" s="167" t="s">
        <v>255</v>
      </c>
      <c r="D137" s="170" t="s">
        <v>22</v>
      </c>
      <c r="E137" s="164" t="s">
        <v>4</v>
      </c>
      <c r="F137" s="193">
        <v>927.54</v>
      </c>
      <c r="G137" s="194">
        <v>0</v>
      </c>
      <c r="H137" s="166"/>
    </row>
    <row r="138" spans="1:8" s="27" customFormat="1" x14ac:dyDescent="0.25">
      <c r="A138" s="51" t="s">
        <v>303</v>
      </c>
      <c r="B138" s="51" t="s">
        <v>17</v>
      </c>
      <c r="C138" s="87" t="s">
        <v>256</v>
      </c>
      <c r="D138" s="60" t="s">
        <v>22</v>
      </c>
      <c r="E138" s="53" t="s">
        <v>4</v>
      </c>
      <c r="F138" s="54">
        <v>4000</v>
      </c>
      <c r="G138" s="54">
        <v>600.52</v>
      </c>
      <c r="H138" s="55"/>
    </row>
    <row r="139" spans="1:8" s="27" customFormat="1" x14ac:dyDescent="0.25">
      <c r="A139" s="51" t="s">
        <v>304</v>
      </c>
      <c r="B139" s="51" t="s">
        <v>17</v>
      </c>
      <c r="C139" s="87" t="s">
        <v>257</v>
      </c>
      <c r="D139" s="60" t="s">
        <v>22</v>
      </c>
      <c r="E139" s="53" t="s">
        <v>4</v>
      </c>
      <c r="F139" s="54">
        <v>20000</v>
      </c>
      <c r="G139" s="54">
        <v>1753.54</v>
      </c>
      <c r="H139" s="55"/>
    </row>
    <row r="140" spans="1:8" s="27" customFormat="1" x14ac:dyDescent="0.25">
      <c r="A140" s="93" t="s">
        <v>305</v>
      </c>
      <c r="B140" s="93" t="s">
        <v>17</v>
      </c>
      <c r="C140" s="94" t="s">
        <v>43</v>
      </c>
      <c r="D140" s="154" t="s">
        <v>580</v>
      </c>
      <c r="E140" s="39" t="s">
        <v>4</v>
      </c>
      <c r="F140" s="40">
        <v>49500</v>
      </c>
      <c r="G140" s="40">
        <v>49500</v>
      </c>
      <c r="H140" s="96"/>
    </row>
    <row r="141" spans="1:8" s="63" customFormat="1" x14ac:dyDescent="0.25">
      <c r="A141" s="93" t="s">
        <v>306</v>
      </c>
      <c r="B141" s="93" t="s">
        <v>17</v>
      </c>
      <c r="C141" s="102" t="s">
        <v>258</v>
      </c>
      <c r="D141" s="103" t="s">
        <v>22</v>
      </c>
      <c r="E141" s="104" t="s">
        <v>4</v>
      </c>
      <c r="F141" s="95">
        <v>10000</v>
      </c>
      <c r="G141" s="95">
        <v>10000</v>
      </c>
      <c r="H141" s="96"/>
    </row>
    <row r="142" spans="1:8" s="27" customFormat="1" x14ac:dyDescent="0.25">
      <c r="A142" s="37" t="s">
        <v>307</v>
      </c>
      <c r="B142" s="37" t="s">
        <v>17</v>
      </c>
      <c r="C142" s="88" t="s">
        <v>259</v>
      </c>
      <c r="D142" s="38" t="s">
        <v>22</v>
      </c>
      <c r="E142" s="39" t="s">
        <v>4</v>
      </c>
      <c r="F142" s="40">
        <v>7530.35</v>
      </c>
      <c r="G142" s="40">
        <v>7530.35</v>
      </c>
      <c r="H142" s="78"/>
    </row>
    <row r="143" spans="1:8" s="27" customFormat="1" x14ac:dyDescent="0.25">
      <c r="A143" s="37" t="s">
        <v>308</v>
      </c>
      <c r="B143" s="37" t="s">
        <v>17</v>
      </c>
      <c r="C143" s="88" t="s">
        <v>260</v>
      </c>
      <c r="D143" s="38" t="s">
        <v>22</v>
      </c>
      <c r="E143" s="39" t="s">
        <v>4</v>
      </c>
      <c r="F143" s="40">
        <v>3000</v>
      </c>
      <c r="G143" s="40">
        <v>3000</v>
      </c>
      <c r="H143" s="78"/>
    </row>
    <row r="144" spans="1:8" s="27" customFormat="1" x14ac:dyDescent="0.25">
      <c r="A144" s="37" t="s">
        <v>309</v>
      </c>
      <c r="B144" s="37" t="s">
        <v>17</v>
      </c>
      <c r="C144" s="85" t="s">
        <v>261</v>
      </c>
      <c r="D144" s="38" t="s">
        <v>22</v>
      </c>
      <c r="E144" s="39" t="s">
        <v>4</v>
      </c>
      <c r="F144" s="40">
        <v>15000</v>
      </c>
      <c r="G144" s="40">
        <v>15000</v>
      </c>
      <c r="H144" s="78"/>
    </row>
    <row r="145" spans="1:8" s="27" customFormat="1" x14ac:dyDescent="0.25">
      <c r="A145" s="37" t="s">
        <v>310</v>
      </c>
      <c r="B145" s="37" t="s">
        <v>17</v>
      </c>
      <c r="C145" s="85" t="s">
        <v>262</v>
      </c>
      <c r="D145" s="38" t="s">
        <v>22</v>
      </c>
      <c r="E145" s="39" t="s">
        <v>4</v>
      </c>
      <c r="F145" s="40">
        <v>10000</v>
      </c>
      <c r="G145" s="40">
        <v>10000</v>
      </c>
      <c r="H145" s="78"/>
    </row>
    <row r="146" spans="1:8" s="27" customFormat="1" x14ac:dyDescent="0.25">
      <c r="A146" s="37" t="s">
        <v>311</v>
      </c>
      <c r="B146" s="37" t="s">
        <v>17</v>
      </c>
      <c r="C146" s="88" t="s">
        <v>260</v>
      </c>
      <c r="D146" s="38" t="s">
        <v>22</v>
      </c>
      <c r="E146" s="39" t="s">
        <v>4</v>
      </c>
      <c r="F146" s="40">
        <v>5000</v>
      </c>
      <c r="G146" s="40">
        <v>5000</v>
      </c>
      <c r="H146" s="78"/>
    </row>
    <row r="147" spans="1:8" s="27" customFormat="1" x14ac:dyDescent="0.25">
      <c r="A147" s="37" t="s">
        <v>312</v>
      </c>
      <c r="B147" s="37" t="s">
        <v>17</v>
      </c>
      <c r="C147" s="88" t="s">
        <v>263</v>
      </c>
      <c r="D147" s="38" t="s">
        <v>22</v>
      </c>
      <c r="E147" s="39" t="s">
        <v>4</v>
      </c>
      <c r="F147" s="40">
        <v>70000</v>
      </c>
      <c r="G147" s="40">
        <v>69520.850000000006</v>
      </c>
      <c r="H147" s="78"/>
    </row>
    <row r="148" spans="1:8" s="27" customFormat="1" x14ac:dyDescent="0.25">
      <c r="A148" s="37" t="s">
        <v>313</v>
      </c>
      <c r="B148" s="37" t="s">
        <v>17</v>
      </c>
      <c r="C148" s="102" t="s">
        <v>264</v>
      </c>
      <c r="D148" s="38" t="s">
        <v>22</v>
      </c>
      <c r="E148" s="39" t="s">
        <v>4</v>
      </c>
      <c r="F148" s="40">
        <v>4227.3999999999996</v>
      </c>
      <c r="G148" s="40">
        <v>4227.3999999999996</v>
      </c>
      <c r="H148" s="78"/>
    </row>
    <row r="149" spans="1:8" s="20" customFormat="1" x14ac:dyDescent="0.25">
      <c r="A149" s="161" t="s">
        <v>314</v>
      </c>
      <c r="B149" s="161" t="s">
        <v>17</v>
      </c>
      <c r="C149" s="211" t="s">
        <v>265</v>
      </c>
      <c r="D149" s="170" t="s">
        <v>22</v>
      </c>
      <c r="E149" s="164" t="s">
        <v>4</v>
      </c>
      <c r="F149" s="165">
        <v>1750</v>
      </c>
      <c r="G149" s="165">
        <v>0</v>
      </c>
      <c r="H149" s="168"/>
    </row>
    <row r="150" spans="1:8" s="20" customFormat="1" x14ac:dyDescent="0.25">
      <c r="A150" s="51" t="s">
        <v>315</v>
      </c>
      <c r="B150" s="51" t="s">
        <v>17</v>
      </c>
      <c r="C150" s="84" t="s">
        <v>266</v>
      </c>
      <c r="D150" s="60" t="s">
        <v>41</v>
      </c>
      <c r="E150" s="53" t="s">
        <v>4</v>
      </c>
      <c r="F150" s="54">
        <v>1471.76</v>
      </c>
      <c r="G150" s="54">
        <v>900.9</v>
      </c>
      <c r="H150" s="57"/>
    </row>
    <row r="151" spans="1:8" s="20" customFormat="1" x14ac:dyDescent="0.25">
      <c r="A151" s="37" t="s">
        <v>316</v>
      </c>
      <c r="B151" s="37" t="s">
        <v>17</v>
      </c>
      <c r="C151" s="102" t="s">
        <v>267</v>
      </c>
      <c r="D151" s="38" t="s">
        <v>22</v>
      </c>
      <c r="E151" s="39" t="s">
        <v>4</v>
      </c>
      <c r="F151" s="40">
        <v>3285.63</v>
      </c>
      <c r="G151" s="40">
        <v>3327</v>
      </c>
      <c r="H151" s="41"/>
    </row>
    <row r="152" spans="1:8" s="20" customFormat="1" x14ac:dyDescent="0.25">
      <c r="A152" s="24" t="s">
        <v>317</v>
      </c>
      <c r="B152" s="24" t="s">
        <v>17</v>
      </c>
      <c r="C152" s="89" t="s">
        <v>268</v>
      </c>
      <c r="D152" s="9" t="s">
        <v>36</v>
      </c>
      <c r="E152" s="19" t="s">
        <v>26</v>
      </c>
      <c r="F152" s="10">
        <v>0</v>
      </c>
      <c r="G152" s="10">
        <v>0</v>
      </c>
      <c r="H152" s="33"/>
    </row>
    <row r="153" spans="1:8" s="20" customFormat="1" x14ac:dyDescent="0.25">
      <c r="A153" s="24" t="s">
        <v>318</v>
      </c>
      <c r="B153" s="24" t="s">
        <v>17</v>
      </c>
      <c r="C153" s="89" t="s">
        <v>269</v>
      </c>
      <c r="D153" s="9" t="s">
        <v>36</v>
      </c>
      <c r="E153" s="19" t="s">
        <v>26</v>
      </c>
      <c r="F153" s="10">
        <v>0</v>
      </c>
      <c r="G153" s="10">
        <v>0</v>
      </c>
      <c r="H153" s="33"/>
    </row>
    <row r="154" spans="1:8" s="91" customFormat="1" x14ac:dyDescent="0.25">
      <c r="A154" s="213" t="s">
        <v>319</v>
      </c>
      <c r="B154" s="213" t="s">
        <v>17</v>
      </c>
      <c r="C154" s="214" t="s">
        <v>270</v>
      </c>
      <c r="D154" s="215" t="s">
        <v>36</v>
      </c>
      <c r="E154" s="216" t="s">
        <v>26</v>
      </c>
      <c r="F154" s="217">
        <v>45000</v>
      </c>
      <c r="G154" s="217">
        <v>45000</v>
      </c>
      <c r="H154" s="218"/>
    </row>
    <row r="155" spans="1:8" s="20" customFormat="1" x14ac:dyDescent="0.25">
      <c r="A155" s="161" t="s">
        <v>320</v>
      </c>
      <c r="B155" s="161" t="s">
        <v>17</v>
      </c>
      <c r="C155" s="212" t="s">
        <v>271</v>
      </c>
      <c r="D155" s="170" t="s">
        <v>23</v>
      </c>
      <c r="E155" s="164" t="s">
        <v>4</v>
      </c>
      <c r="F155" s="165">
        <v>40000</v>
      </c>
      <c r="G155" s="165">
        <v>0</v>
      </c>
      <c r="H155" s="168"/>
    </row>
    <row r="156" spans="1:8" s="20" customFormat="1" x14ac:dyDescent="0.25">
      <c r="A156" s="161" t="s">
        <v>321</v>
      </c>
      <c r="B156" s="161" t="s">
        <v>17</v>
      </c>
      <c r="C156" s="212" t="s">
        <v>272</v>
      </c>
      <c r="D156" s="170" t="s">
        <v>22</v>
      </c>
      <c r="E156" s="164" t="s">
        <v>4</v>
      </c>
      <c r="F156" s="165">
        <v>1000</v>
      </c>
      <c r="G156" s="165">
        <v>0</v>
      </c>
      <c r="H156" s="168"/>
    </row>
    <row r="157" spans="1:8" s="20" customFormat="1" x14ac:dyDescent="0.25">
      <c r="A157" s="97" t="s">
        <v>322</v>
      </c>
      <c r="B157" s="97" t="s">
        <v>17</v>
      </c>
      <c r="C157" s="90" t="s">
        <v>273</v>
      </c>
      <c r="D157" s="98" t="s">
        <v>22</v>
      </c>
      <c r="E157" s="99" t="s">
        <v>4</v>
      </c>
      <c r="F157" s="100">
        <v>0</v>
      </c>
      <c r="G157" s="100">
        <v>0</v>
      </c>
      <c r="H157" s="101"/>
    </row>
    <row r="158" spans="1:8" s="20" customFormat="1" x14ac:dyDescent="0.25">
      <c r="A158" s="37" t="s">
        <v>673</v>
      </c>
      <c r="B158" s="37" t="s">
        <v>17</v>
      </c>
      <c r="C158" s="131" t="s">
        <v>674</v>
      </c>
      <c r="D158" s="38" t="s">
        <v>31</v>
      </c>
      <c r="E158" s="39" t="s">
        <v>4</v>
      </c>
      <c r="F158" s="40">
        <v>2068</v>
      </c>
      <c r="G158" s="40">
        <v>2068</v>
      </c>
      <c r="H158" s="41"/>
    </row>
    <row r="159" spans="1:8" s="20" customFormat="1" x14ac:dyDescent="0.25">
      <c r="A159" s="51" t="s">
        <v>333</v>
      </c>
      <c r="B159" s="51" t="s">
        <v>11</v>
      </c>
      <c r="C159" s="114" t="s">
        <v>53</v>
      </c>
      <c r="D159" s="60" t="s">
        <v>41</v>
      </c>
      <c r="E159" s="53" t="s">
        <v>4</v>
      </c>
      <c r="F159" s="54">
        <v>75000</v>
      </c>
      <c r="G159" s="54">
        <v>61392.86</v>
      </c>
      <c r="H159" s="55"/>
    </row>
    <row r="160" spans="1:8" s="20" customFormat="1" x14ac:dyDescent="0.25">
      <c r="A160" s="97" t="s">
        <v>334</v>
      </c>
      <c r="B160" s="97" t="s">
        <v>11</v>
      </c>
      <c r="C160" s="108" t="s">
        <v>64</v>
      </c>
      <c r="D160" s="98" t="s">
        <v>577</v>
      </c>
      <c r="E160" s="99" t="s">
        <v>4</v>
      </c>
      <c r="F160" s="100">
        <v>0</v>
      </c>
      <c r="G160" s="100">
        <v>0</v>
      </c>
      <c r="H160" s="101"/>
    </row>
    <row r="161" spans="1:8" s="20" customFormat="1" x14ac:dyDescent="0.25">
      <c r="A161" s="37" t="s">
        <v>335</v>
      </c>
      <c r="B161" s="37" t="s">
        <v>11</v>
      </c>
      <c r="C161" s="85" t="s">
        <v>101</v>
      </c>
      <c r="D161" s="38" t="s">
        <v>582</v>
      </c>
      <c r="E161" s="39" t="s">
        <v>4</v>
      </c>
      <c r="F161" s="40">
        <v>40295</v>
      </c>
      <c r="G161" s="40">
        <v>40295</v>
      </c>
      <c r="H161" s="78"/>
    </row>
    <row r="162" spans="1:8" s="20" customFormat="1" x14ac:dyDescent="0.25">
      <c r="A162" s="37" t="s">
        <v>336</v>
      </c>
      <c r="B162" s="37" t="s">
        <v>11</v>
      </c>
      <c r="C162" s="85" t="s">
        <v>100</v>
      </c>
      <c r="D162" s="38" t="s">
        <v>22</v>
      </c>
      <c r="E162" s="39" t="s">
        <v>26</v>
      </c>
      <c r="F162" s="40">
        <v>137500</v>
      </c>
      <c r="G162" s="40">
        <v>137500</v>
      </c>
      <c r="H162" s="78"/>
    </row>
    <row r="163" spans="1:8" s="20" customFormat="1" x14ac:dyDescent="0.25">
      <c r="A163" s="37" t="s">
        <v>337</v>
      </c>
      <c r="B163" s="37" t="s">
        <v>11</v>
      </c>
      <c r="C163" s="142" t="s">
        <v>323</v>
      </c>
      <c r="D163" s="38" t="s">
        <v>25</v>
      </c>
      <c r="E163" s="39" t="s">
        <v>4</v>
      </c>
      <c r="F163" s="40">
        <v>840</v>
      </c>
      <c r="G163" s="40">
        <v>840</v>
      </c>
      <c r="H163" s="78"/>
    </row>
    <row r="164" spans="1:8" s="20" customFormat="1" x14ac:dyDescent="0.25">
      <c r="A164" s="37" t="s">
        <v>338</v>
      </c>
      <c r="B164" s="37" t="s">
        <v>11</v>
      </c>
      <c r="C164" s="38" t="s">
        <v>99</v>
      </c>
      <c r="D164" s="38" t="s">
        <v>23</v>
      </c>
      <c r="E164" s="39" t="s">
        <v>4</v>
      </c>
      <c r="F164" s="40">
        <v>3571.92</v>
      </c>
      <c r="G164" s="40">
        <v>3571.92</v>
      </c>
      <c r="H164" s="78"/>
    </row>
    <row r="165" spans="1:8" s="152" customFormat="1" ht="30" x14ac:dyDescent="0.25">
      <c r="A165" s="106" t="s">
        <v>339</v>
      </c>
      <c r="B165" s="106" t="s">
        <v>11</v>
      </c>
      <c r="C165" s="105" t="s">
        <v>324</v>
      </c>
      <c r="D165" s="110" t="s">
        <v>36</v>
      </c>
      <c r="E165" s="111" t="s">
        <v>26</v>
      </c>
      <c r="F165" s="112">
        <v>0</v>
      </c>
      <c r="G165" s="112">
        <v>0</v>
      </c>
      <c r="H165" s="107"/>
    </row>
    <row r="166" spans="1:8" s="20" customFormat="1" x14ac:dyDescent="0.25">
      <c r="A166" s="144" t="s">
        <v>340</v>
      </c>
      <c r="B166" s="144" t="s">
        <v>11</v>
      </c>
      <c r="C166" s="121" t="s">
        <v>330</v>
      </c>
      <c r="D166" s="145" t="s">
        <v>36</v>
      </c>
      <c r="E166" s="146" t="s">
        <v>26</v>
      </c>
      <c r="F166" s="224">
        <v>0</v>
      </c>
      <c r="G166" s="147">
        <v>0</v>
      </c>
      <c r="H166" s="148"/>
    </row>
    <row r="167" spans="1:8" s="20" customFormat="1" x14ac:dyDescent="0.25">
      <c r="A167" s="144" t="s">
        <v>341</v>
      </c>
      <c r="B167" s="144" t="s">
        <v>11</v>
      </c>
      <c r="C167" s="121" t="s">
        <v>331</v>
      </c>
      <c r="D167" s="145" t="s">
        <v>36</v>
      </c>
      <c r="E167" s="146" t="s">
        <v>26</v>
      </c>
      <c r="F167" s="224">
        <v>0</v>
      </c>
      <c r="G167" s="224">
        <v>0</v>
      </c>
      <c r="H167" s="148"/>
    </row>
    <row r="168" spans="1:8" s="20" customFormat="1" x14ac:dyDescent="0.25">
      <c r="A168" s="24" t="s">
        <v>342</v>
      </c>
      <c r="B168" s="24" t="s">
        <v>11</v>
      </c>
      <c r="C168" s="89" t="s">
        <v>332</v>
      </c>
      <c r="D168" s="9" t="s">
        <v>36</v>
      </c>
      <c r="E168" s="19" t="s">
        <v>26</v>
      </c>
      <c r="F168" s="70">
        <v>0</v>
      </c>
      <c r="G168" s="10">
        <v>0</v>
      </c>
      <c r="H168" s="11"/>
    </row>
    <row r="169" spans="1:8" s="20" customFormat="1" x14ac:dyDescent="0.25">
      <c r="A169" s="172" t="s">
        <v>343</v>
      </c>
      <c r="B169" s="172" t="s">
        <v>11</v>
      </c>
      <c r="C169" s="223" t="s">
        <v>329</v>
      </c>
      <c r="D169" s="173" t="s">
        <v>36</v>
      </c>
      <c r="E169" s="174" t="s">
        <v>26</v>
      </c>
      <c r="F169" s="209">
        <v>168000</v>
      </c>
      <c r="G169" s="209">
        <v>168000</v>
      </c>
      <c r="H169" s="210"/>
    </row>
    <row r="170" spans="1:8" s="20" customFormat="1" x14ac:dyDescent="0.25">
      <c r="A170" s="172" t="s">
        <v>344</v>
      </c>
      <c r="B170" s="172" t="s">
        <v>11</v>
      </c>
      <c r="C170" s="223" t="s">
        <v>328</v>
      </c>
      <c r="D170" s="173" t="s">
        <v>36</v>
      </c>
      <c r="E170" s="174" t="s">
        <v>26</v>
      </c>
      <c r="F170" s="209">
        <v>116400</v>
      </c>
      <c r="G170" s="209">
        <v>116400</v>
      </c>
      <c r="H170" s="177"/>
    </row>
    <row r="171" spans="1:8" s="20" customFormat="1" x14ac:dyDescent="0.25">
      <c r="A171" s="37" t="s">
        <v>345</v>
      </c>
      <c r="B171" s="37" t="s">
        <v>11</v>
      </c>
      <c r="C171" s="85" t="s">
        <v>325</v>
      </c>
      <c r="D171" s="38" t="s">
        <v>31</v>
      </c>
      <c r="E171" s="39" t="s">
        <v>4</v>
      </c>
      <c r="F171" s="43">
        <v>9100</v>
      </c>
      <c r="G171" s="40">
        <v>9100</v>
      </c>
      <c r="H171" s="41"/>
    </row>
    <row r="172" spans="1:8" s="20" customFormat="1" x14ac:dyDescent="0.25">
      <c r="A172" s="97" t="s">
        <v>346</v>
      </c>
      <c r="B172" s="97" t="s">
        <v>11</v>
      </c>
      <c r="C172" s="113" t="s">
        <v>327</v>
      </c>
      <c r="D172" s="98" t="s">
        <v>41</v>
      </c>
      <c r="E172" s="99" t="s">
        <v>4</v>
      </c>
      <c r="F172" s="100">
        <v>0</v>
      </c>
      <c r="G172" s="100">
        <v>0</v>
      </c>
      <c r="H172" s="101"/>
    </row>
    <row r="173" spans="1:8" s="20" customFormat="1" x14ac:dyDescent="0.25">
      <c r="A173" s="37" t="s">
        <v>347</v>
      </c>
      <c r="B173" s="37" t="s">
        <v>11</v>
      </c>
      <c r="C173" s="156" t="s">
        <v>326</v>
      </c>
      <c r="D173" s="38" t="s">
        <v>33</v>
      </c>
      <c r="E173" s="39" t="s">
        <v>4</v>
      </c>
      <c r="F173" s="40">
        <v>30000</v>
      </c>
      <c r="G173" s="40">
        <v>30000</v>
      </c>
      <c r="H173" s="41"/>
    </row>
    <row r="174" spans="1:8" s="20" customFormat="1" x14ac:dyDescent="0.25">
      <c r="A174" s="46" t="s">
        <v>348</v>
      </c>
      <c r="B174" s="46" t="s">
        <v>11</v>
      </c>
      <c r="C174" s="64" t="s">
        <v>44</v>
      </c>
      <c r="D174" s="50" t="s">
        <v>23</v>
      </c>
      <c r="E174" s="47" t="s">
        <v>4</v>
      </c>
      <c r="F174" s="48">
        <v>75000</v>
      </c>
      <c r="G174" s="48">
        <v>0</v>
      </c>
      <c r="H174" s="56"/>
    </row>
    <row r="175" spans="1:8" s="20" customFormat="1" x14ac:dyDescent="0.25">
      <c r="A175" s="161" t="s">
        <v>349</v>
      </c>
      <c r="B175" s="161" t="s">
        <v>11</v>
      </c>
      <c r="C175" s="221" t="s">
        <v>75</v>
      </c>
      <c r="D175" s="170" t="s">
        <v>577</v>
      </c>
      <c r="E175" s="164" t="s">
        <v>4</v>
      </c>
      <c r="F175" s="165">
        <v>6460.52</v>
      </c>
      <c r="G175" s="165">
        <v>0</v>
      </c>
      <c r="H175" s="168"/>
    </row>
    <row r="176" spans="1:8" s="20" customFormat="1" x14ac:dyDescent="0.25">
      <c r="A176" s="161" t="s">
        <v>350</v>
      </c>
      <c r="B176" s="161" t="s">
        <v>11</v>
      </c>
      <c r="C176" s="222" t="s">
        <v>52</v>
      </c>
      <c r="D176" s="170" t="s">
        <v>23</v>
      </c>
      <c r="E176" s="164" t="s">
        <v>4</v>
      </c>
      <c r="F176" s="165">
        <v>15000</v>
      </c>
      <c r="G176" s="165">
        <v>0</v>
      </c>
      <c r="H176" s="168"/>
    </row>
    <row r="177" spans="1:8" s="20" customFormat="1" x14ac:dyDescent="0.25">
      <c r="A177" s="161" t="s">
        <v>675</v>
      </c>
      <c r="B177" s="161" t="s">
        <v>11</v>
      </c>
      <c r="C177" s="220" t="s">
        <v>679</v>
      </c>
      <c r="D177" s="170" t="s">
        <v>22</v>
      </c>
      <c r="E177" s="164" t="s">
        <v>4</v>
      </c>
      <c r="F177" s="165">
        <v>15000</v>
      </c>
      <c r="G177" s="165">
        <v>1573.75</v>
      </c>
      <c r="H177" s="168"/>
    </row>
    <row r="178" spans="1:8" s="20" customFormat="1" x14ac:dyDescent="0.25">
      <c r="A178" s="172" t="s">
        <v>676</v>
      </c>
      <c r="B178" s="172" t="s">
        <v>11</v>
      </c>
      <c r="C178" s="219" t="s">
        <v>680</v>
      </c>
      <c r="D178" s="173" t="s">
        <v>36</v>
      </c>
      <c r="E178" s="174" t="s">
        <v>26</v>
      </c>
      <c r="F178" s="209">
        <v>79700</v>
      </c>
      <c r="G178" s="209">
        <v>79700</v>
      </c>
      <c r="H178" s="177"/>
    </row>
    <row r="179" spans="1:8" s="20" customFormat="1" x14ac:dyDescent="0.25">
      <c r="A179" s="172" t="s">
        <v>677</v>
      </c>
      <c r="B179" s="172" t="s">
        <v>11</v>
      </c>
      <c r="C179" s="219" t="s">
        <v>681</v>
      </c>
      <c r="D179" s="173" t="s">
        <v>36</v>
      </c>
      <c r="E179" s="174" t="s">
        <v>26</v>
      </c>
      <c r="F179" s="209">
        <v>19900</v>
      </c>
      <c r="G179" s="209">
        <v>19900</v>
      </c>
      <c r="H179" s="177"/>
    </row>
    <row r="180" spans="1:8" s="20" customFormat="1" x14ac:dyDescent="0.25">
      <c r="A180" s="172" t="s">
        <v>678</v>
      </c>
      <c r="B180" s="172" t="s">
        <v>11</v>
      </c>
      <c r="C180" s="219" t="s">
        <v>682</v>
      </c>
      <c r="D180" s="173" t="s">
        <v>36</v>
      </c>
      <c r="E180" s="174" t="s">
        <v>26</v>
      </c>
      <c r="F180" s="209">
        <v>10377.75</v>
      </c>
      <c r="G180" s="209">
        <v>10377.75</v>
      </c>
      <c r="H180" s="177"/>
    </row>
    <row r="181" spans="1:8" s="20" customFormat="1" x14ac:dyDescent="0.25">
      <c r="A181" s="46" t="s">
        <v>391</v>
      </c>
      <c r="B181" s="46" t="s">
        <v>13</v>
      </c>
      <c r="C181" s="86" t="s">
        <v>351</v>
      </c>
      <c r="D181" s="50" t="s">
        <v>36</v>
      </c>
      <c r="E181" s="47" t="s">
        <v>26</v>
      </c>
      <c r="F181" s="48">
        <v>3500</v>
      </c>
      <c r="G181" s="48">
        <v>0</v>
      </c>
      <c r="H181" s="49"/>
    </row>
    <row r="182" spans="1:8" s="20" customFormat="1" x14ac:dyDescent="0.25">
      <c r="A182" s="37" t="s">
        <v>392</v>
      </c>
      <c r="B182" s="37" t="s">
        <v>13</v>
      </c>
      <c r="C182" s="85" t="s">
        <v>352</v>
      </c>
      <c r="D182" s="38" t="s">
        <v>22</v>
      </c>
      <c r="E182" s="39" t="s">
        <v>4</v>
      </c>
      <c r="F182" s="40">
        <v>5001.9799999999996</v>
      </c>
      <c r="G182" s="40">
        <v>5001.9799999999996</v>
      </c>
      <c r="H182" s="78"/>
    </row>
    <row r="183" spans="1:8" s="20" customFormat="1" x14ac:dyDescent="0.25">
      <c r="A183" s="37" t="s">
        <v>393</v>
      </c>
      <c r="B183" s="37" t="s">
        <v>13</v>
      </c>
      <c r="C183" s="85" t="s">
        <v>96</v>
      </c>
      <c r="D183" s="38" t="s">
        <v>22</v>
      </c>
      <c r="E183" s="39" t="s">
        <v>4</v>
      </c>
      <c r="F183" s="43">
        <v>12416.14</v>
      </c>
      <c r="G183" s="44">
        <v>12416.14</v>
      </c>
      <c r="H183" s="78"/>
    </row>
    <row r="184" spans="1:8" s="20" customFormat="1" x14ac:dyDescent="0.25">
      <c r="A184" s="24" t="s">
        <v>394</v>
      </c>
      <c r="B184" s="24" t="s">
        <v>13</v>
      </c>
      <c r="C184" s="118" t="s">
        <v>353</v>
      </c>
      <c r="D184" s="9" t="s">
        <v>36</v>
      </c>
      <c r="E184" s="19" t="s">
        <v>26</v>
      </c>
      <c r="F184" s="10">
        <v>0</v>
      </c>
      <c r="G184" s="10">
        <v>0</v>
      </c>
      <c r="H184" s="11"/>
    </row>
    <row r="185" spans="1:8" s="20" customFormat="1" x14ac:dyDescent="0.25">
      <c r="A185" s="37" t="s">
        <v>395</v>
      </c>
      <c r="B185" s="37" t="s">
        <v>13</v>
      </c>
      <c r="C185" s="85" t="s">
        <v>58</v>
      </c>
      <c r="D185" s="38" t="s">
        <v>22</v>
      </c>
      <c r="E185" s="39" t="s">
        <v>4</v>
      </c>
      <c r="F185" s="40">
        <v>28605.98</v>
      </c>
      <c r="G185" s="40">
        <v>28605.98</v>
      </c>
      <c r="H185" s="78"/>
    </row>
    <row r="186" spans="1:8" s="20" customFormat="1" x14ac:dyDescent="0.25">
      <c r="A186" s="24" t="s">
        <v>396</v>
      </c>
      <c r="B186" s="24" t="s">
        <v>13</v>
      </c>
      <c r="C186" s="118" t="s">
        <v>354</v>
      </c>
      <c r="D186" s="9" t="s">
        <v>36</v>
      </c>
      <c r="E186" s="19" t="s">
        <v>26</v>
      </c>
      <c r="F186" s="10">
        <v>0</v>
      </c>
      <c r="G186" s="10">
        <v>0</v>
      </c>
      <c r="H186" s="11"/>
    </row>
    <row r="187" spans="1:8" s="20" customFormat="1" x14ac:dyDescent="0.25">
      <c r="A187" s="24" t="s">
        <v>397</v>
      </c>
      <c r="B187" s="24" t="s">
        <v>13</v>
      </c>
      <c r="C187" s="118" t="s">
        <v>355</v>
      </c>
      <c r="D187" s="9" t="s">
        <v>36</v>
      </c>
      <c r="E187" s="19" t="s">
        <v>26</v>
      </c>
      <c r="F187" s="70">
        <v>0</v>
      </c>
      <c r="G187" s="70">
        <v>0</v>
      </c>
      <c r="H187" s="11"/>
    </row>
    <row r="188" spans="1:8" s="20" customFormat="1" x14ac:dyDescent="0.25">
      <c r="A188" s="37" t="s">
        <v>398</v>
      </c>
      <c r="B188" s="37" t="s">
        <v>13</v>
      </c>
      <c r="C188" s="85" t="s">
        <v>97</v>
      </c>
      <c r="D188" s="38" t="s">
        <v>22</v>
      </c>
      <c r="E188" s="39" t="s">
        <v>4</v>
      </c>
      <c r="F188" s="40">
        <v>15650.15</v>
      </c>
      <c r="G188" s="40">
        <v>15650.15</v>
      </c>
      <c r="H188" s="78"/>
    </row>
    <row r="189" spans="1:8" s="20" customFormat="1" x14ac:dyDescent="0.25">
      <c r="A189" s="97" t="s">
        <v>399</v>
      </c>
      <c r="B189" s="97" t="s">
        <v>13</v>
      </c>
      <c r="C189" s="119" t="s">
        <v>356</v>
      </c>
      <c r="D189" s="98" t="s">
        <v>33</v>
      </c>
      <c r="E189" s="99" t="s">
        <v>4</v>
      </c>
      <c r="F189" s="100">
        <v>0</v>
      </c>
      <c r="G189" s="100">
        <v>0</v>
      </c>
      <c r="H189" s="109"/>
    </row>
    <row r="190" spans="1:8" s="91" customFormat="1" ht="15" customHeight="1" x14ac:dyDescent="0.25">
      <c r="A190" s="93" t="s">
        <v>400</v>
      </c>
      <c r="B190" s="93" t="s">
        <v>13</v>
      </c>
      <c r="C190" s="94" t="s">
        <v>121</v>
      </c>
      <c r="D190" s="103" t="s">
        <v>22</v>
      </c>
      <c r="E190" s="104" t="s">
        <v>4</v>
      </c>
      <c r="F190" s="95">
        <v>2475.36</v>
      </c>
      <c r="G190" s="95">
        <v>2475.36</v>
      </c>
      <c r="H190" s="96"/>
    </row>
    <row r="191" spans="1:8" s="20" customFormat="1" x14ac:dyDescent="0.25">
      <c r="A191" s="37" t="s">
        <v>401</v>
      </c>
      <c r="B191" s="37" t="s">
        <v>13</v>
      </c>
      <c r="C191" s="94" t="s">
        <v>123</v>
      </c>
      <c r="D191" s="38" t="s">
        <v>22</v>
      </c>
      <c r="E191" s="39" t="s">
        <v>4</v>
      </c>
      <c r="F191" s="40">
        <v>3763.26</v>
      </c>
      <c r="G191" s="40">
        <v>3763.26</v>
      </c>
      <c r="H191" s="78"/>
    </row>
    <row r="192" spans="1:8" s="20" customFormat="1" x14ac:dyDescent="0.25">
      <c r="A192" s="51" t="s">
        <v>402</v>
      </c>
      <c r="B192" s="51" t="s">
        <v>13</v>
      </c>
      <c r="C192" s="120" t="s">
        <v>122</v>
      </c>
      <c r="D192" s="60" t="s">
        <v>22</v>
      </c>
      <c r="E192" s="53" t="s">
        <v>4</v>
      </c>
      <c r="F192" s="54">
        <v>6616</v>
      </c>
      <c r="G192" s="54">
        <v>2885.35</v>
      </c>
      <c r="H192" s="55"/>
    </row>
    <row r="193" spans="1:8" s="20" customFormat="1" x14ac:dyDescent="0.25">
      <c r="A193" s="93" t="s">
        <v>403</v>
      </c>
      <c r="B193" s="93" t="s">
        <v>13</v>
      </c>
      <c r="C193" s="85" t="s">
        <v>98</v>
      </c>
      <c r="D193" s="38" t="s">
        <v>22</v>
      </c>
      <c r="E193" s="39" t="s">
        <v>4</v>
      </c>
      <c r="F193" s="95">
        <v>28335.41</v>
      </c>
      <c r="G193" s="95">
        <v>28335.41</v>
      </c>
      <c r="H193" s="96"/>
    </row>
    <row r="194" spans="1:8" s="20" customFormat="1" x14ac:dyDescent="0.25">
      <c r="A194" s="51" t="s">
        <v>404</v>
      </c>
      <c r="B194" s="51" t="s">
        <v>13</v>
      </c>
      <c r="C194" s="120" t="s">
        <v>124</v>
      </c>
      <c r="D194" s="60" t="s">
        <v>22</v>
      </c>
      <c r="E194" s="53" t="s">
        <v>4</v>
      </c>
      <c r="F194" s="54">
        <v>1800</v>
      </c>
      <c r="G194" s="54">
        <v>0</v>
      </c>
      <c r="H194" s="55"/>
    </row>
    <row r="195" spans="1:8" s="91" customFormat="1" ht="30" x14ac:dyDescent="0.25">
      <c r="A195" s="93" t="s">
        <v>405</v>
      </c>
      <c r="B195" s="93" t="s">
        <v>13</v>
      </c>
      <c r="C195" s="94" t="s">
        <v>357</v>
      </c>
      <c r="D195" s="103" t="s">
        <v>22</v>
      </c>
      <c r="E195" s="104" t="s">
        <v>4</v>
      </c>
      <c r="F195" s="95">
        <v>558</v>
      </c>
      <c r="G195" s="95">
        <v>558</v>
      </c>
      <c r="H195" s="96"/>
    </row>
    <row r="196" spans="1:8" s="20" customFormat="1" ht="30" x14ac:dyDescent="0.25">
      <c r="A196" s="93" t="s">
        <v>406</v>
      </c>
      <c r="B196" s="93" t="s">
        <v>13</v>
      </c>
      <c r="C196" s="94" t="s">
        <v>125</v>
      </c>
      <c r="D196" s="103" t="s">
        <v>22</v>
      </c>
      <c r="E196" s="104" t="s">
        <v>4</v>
      </c>
      <c r="F196" s="95">
        <v>549</v>
      </c>
      <c r="G196" s="95">
        <v>549</v>
      </c>
      <c r="H196" s="96"/>
    </row>
    <row r="197" spans="1:8" s="20" customFormat="1" x14ac:dyDescent="0.25">
      <c r="A197" s="37" t="s">
        <v>407</v>
      </c>
      <c r="B197" s="37" t="s">
        <v>13</v>
      </c>
      <c r="C197" s="85" t="s">
        <v>95</v>
      </c>
      <c r="D197" s="38" t="s">
        <v>22</v>
      </c>
      <c r="E197" s="39" t="s">
        <v>26</v>
      </c>
      <c r="F197" s="40">
        <v>137500</v>
      </c>
      <c r="G197" s="40">
        <v>137500</v>
      </c>
      <c r="H197" s="41"/>
    </row>
    <row r="198" spans="1:8" s="20" customFormat="1" x14ac:dyDescent="0.25">
      <c r="A198" s="24" t="s">
        <v>408</v>
      </c>
      <c r="B198" s="24" t="s">
        <v>13</v>
      </c>
      <c r="C198" s="118" t="s">
        <v>358</v>
      </c>
      <c r="D198" s="9" t="s">
        <v>36</v>
      </c>
      <c r="E198" s="19" t="s">
        <v>26</v>
      </c>
      <c r="F198" s="10">
        <v>0</v>
      </c>
      <c r="G198" s="10">
        <v>0</v>
      </c>
      <c r="H198" s="33"/>
    </row>
    <row r="199" spans="1:8" s="91" customFormat="1" ht="30" x14ac:dyDescent="0.25">
      <c r="A199" s="93" t="s">
        <v>409</v>
      </c>
      <c r="B199" s="93" t="s">
        <v>13</v>
      </c>
      <c r="C199" s="94" t="s">
        <v>126</v>
      </c>
      <c r="D199" s="103" t="s">
        <v>22</v>
      </c>
      <c r="E199" s="104" t="s">
        <v>4</v>
      </c>
      <c r="F199" s="95">
        <v>219</v>
      </c>
      <c r="G199" s="95">
        <v>219</v>
      </c>
      <c r="H199" s="157"/>
    </row>
    <row r="200" spans="1:8" s="91" customFormat="1" ht="30" x14ac:dyDescent="0.25">
      <c r="A200" s="132" t="s">
        <v>410</v>
      </c>
      <c r="B200" s="132" t="s">
        <v>13</v>
      </c>
      <c r="C200" s="89" t="s">
        <v>359</v>
      </c>
      <c r="D200" s="133" t="s">
        <v>36</v>
      </c>
      <c r="E200" s="134" t="s">
        <v>26</v>
      </c>
      <c r="F200" s="135">
        <v>0</v>
      </c>
      <c r="G200" s="135">
        <v>0</v>
      </c>
      <c r="H200" s="153"/>
    </row>
    <row r="201" spans="1:8" s="20" customFormat="1" x14ac:dyDescent="0.25">
      <c r="A201" s="24" t="s">
        <v>411</v>
      </c>
      <c r="B201" s="24" t="s">
        <v>13</v>
      </c>
      <c r="C201" s="89" t="s">
        <v>360</v>
      </c>
      <c r="D201" s="9" t="s">
        <v>36</v>
      </c>
      <c r="E201" s="19" t="s">
        <v>26</v>
      </c>
      <c r="F201" s="10">
        <v>0</v>
      </c>
      <c r="G201" s="10">
        <v>0</v>
      </c>
      <c r="H201" s="33"/>
    </row>
    <row r="202" spans="1:8" s="20" customFormat="1" x14ac:dyDescent="0.25">
      <c r="A202" s="97" t="s">
        <v>412</v>
      </c>
      <c r="B202" s="97" t="s">
        <v>13</v>
      </c>
      <c r="C202" s="90" t="s">
        <v>361</v>
      </c>
      <c r="D202" s="98" t="s">
        <v>36</v>
      </c>
      <c r="E202" s="99" t="s">
        <v>26</v>
      </c>
      <c r="F202" s="100">
        <v>0</v>
      </c>
      <c r="G202" s="100">
        <v>0</v>
      </c>
      <c r="H202" s="101"/>
    </row>
    <row r="203" spans="1:8" s="20" customFormat="1" x14ac:dyDescent="0.25">
      <c r="A203" s="37" t="s">
        <v>413</v>
      </c>
      <c r="B203" s="37" t="s">
        <v>13</v>
      </c>
      <c r="C203" s="94" t="s">
        <v>362</v>
      </c>
      <c r="D203" s="38" t="s">
        <v>22</v>
      </c>
      <c r="E203" s="39" t="s">
        <v>4</v>
      </c>
      <c r="F203" s="40">
        <v>369.99</v>
      </c>
      <c r="G203" s="40">
        <v>369.99</v>
      </c>
      <c r="H203" s="41"/>
    </row>
    <row r="204" spans="1:8" s="20" customFormat="1" x14ac:dyDescent="0.25">
      <c r="A204" s="24" t="s">
        <v>414</v>
      </c>
      <c r="B204" s="24" t="s">
        <v>13</v>
      </c>
      <c r="C204" s="121" t="s">
        <v>363</v>
      </c>
      <c r="D204" s="9" t="s">
        <v>36</v>
      </c>
      <c r="E204" s="19" t="s">
        <v>26</v>
      </c>
      <c r="F204" s="10">
        <v>0</v>
      </c>
      <c r="G204" s="10">
        <v>0</v>
      </c>
      <c r="H204" s="33"/>
    </row>
    <row r="205" spans="1:8" s="20" customFormat="1" x14ac:dyDescent="0.25">
      <c r="A205" s="37" t="s">
        <v>415</v>
      </c>
      <c r="B205" s="37" t="s">
        <v>13</v>
      </c>
      <c r="C205" s="94" t="s">
        <v>364</v>
      </c>
      <c r="D205" s="38" t="s">
        <v>22</v>
      </c>
      <c r="E205" s="39" t="s">
        <v>4</v>
      </c>
      <c r="F205" s="40">
        <v>22421.7</v>
      </c>
      <c r="G205" s="40">
        <v>22421.7</v>
      </c>
      <c r="H205" s="41"/>
    </row>
    <row r="206" spans="1:8" s="20" customFormat="1" x14ac:dyDescent="0.25">
      <c r="A206" s="97" t="s">
        <v>416</v>
      </c>
      <c r="B206" s="97" t="s">
        <v>13</v>
      </c>
      <c r="C206" s="90" t="s">
        <v>365</v>
      </c>
      <c r="D206" s="98" t="s">
        <v>36</v>
      </c>
      <c r="E206" s="99" t="s">
        <v>26</v>
      </c>
      <c r="F206" s="184">
        <v>0</v>
      </c>
      <c r="G206" s="100">
        <v>0</v>
      </c>
      <c r="H206" s="101"/>
    </row>
    <row r="207" spans="1:8" s="20" customFormat="1" x14ac:dyDescent="0.25">
      <c r="A207" s="24" t="s">
        <v>417</v>
      </c>
      <c r="B207" s="24" t="s">
        <v>13</v>
      </c>
      <c r="C207" s="89" t="s">
        <v>366</v>
      </c>
      <c r="D207" s="9" t="s">
        <v>36</v>
      </c>
      <c r="E207" s="19" t="s">
        <v>26</v>
      </c>
      <c r="F207" s="10">
        <v>0</v>
      </c>
      <c r="G207" s="10">
        <v>0</v>
      </c>
      <c r="H207" s="33"/>
    </row>
    <row r="208" spans="1:8" s="20" customFormat="1" x14ac:dyDescent="0.25">
      <c r="A208" s="172" t="s">
        <v>418</v>
      </c>
      <c r="B208" s="172" t="s">
        <v>13</v>
      </c>
      <c r="C208" s="223" t="s">
        <v>367</v>
      </c>
      <c r="D208" s="173" t="s">
        <v>36</v>
      </c>
      <c r="E208" s="174" t="s">
        <v>26</v>
      </c>
      <c r="F208" s="209">
        <v>115000</v>
      </c>
      <c r="G208" s="209">
        <v>115000</v>
      </c>
      <c r="H208" s="177"/>
    </row>
    <row r="209" spans="1:8" s="45" customFormat="1" x14ac:dyDescent="0.25">
      <c r="A209" s="178" t="s">
        <v>419</v>
      </c>
      <c r="B209" s="178" t="s">
        <v>13</v>
      </c>
      <c r="C209" s="214" t="s">
        <v>368</v>
      </c>
      <c r="D209" s="179" t="s">
        <v>36</v>
      </c>
      <c r="E209" s="180" t="s">
        <v>26</v>
      </c>
      <c r="F209" s="232">
        <v>3500</v>
      </c>
      <c r="G209" s="232">
        <v>3500</v>
      </c>
      <c r="H209" s="183"/>
    </row>
    <row r="210" spans="1:8" s="231" customFormat="1" ht="30" x14ac:dyDescent="0.25">
      <c r="A210" s="213" t="s">
        <v>420</v>
      </c>
      <c r="B210" s="213" t="s">
        <v>13</v>
      </c>
      <c r="C210" s="214" t="s">
        <v>369</v>
      </c>
      <c r="D210" s="215" t="s">
        <v>36</v>
      </c>
      <c r="E210" s="216" t="s">
        <v>26</v>
      </c>
      <c r="F210" s="217">
        <v>19000</v>
      </c>
      <c r="G210" s="217">
        <v>19000</v>
      </c>
      <c r="H210" s="218"/>
    </row>
    <row r="211" spans="1:8" s="20" customFormat="1" x14ac:dyDescent="0.25">
      <c r="A211" s="172" t="s">
        <v>421</v>
      </c>
      <c r="B211" s="172" t="s">
        <v>13</v>
      </c>
      <c r="C211" s="223" t="s">
        <v>370</v>
      </c>
      <c r="D211" s="173" t="s">
        <v>36</v>
      </c>
      <c r="E211" s="174" t="s">
        <v>26</v>
      </c>
      <c r="F211" s="209">
        <v>6900</v>
      </c>
      <c r="G211" s="209">
        <v>6900</v>
      </c>
      <c r="H211" s="177"/>
    </row>
    <row r="212" spans="1:8" s="91" customFormat="1" ht="30" x14ac:dyDescent="0.25">
      <c r="A212" s="226" t="s">
        <v>422</v>
      </c>
      <c r="B212" s="226" t="s">
        <v>13</v>
      </c>
      <c r="C212" s="223" t="s">
        <v>371</v>
      </c>
      <c r="D212" s="227" t="s">
        <v>36</v>
      </c>
      <c r="E212" s="228" t="s">
        <v>26</v>
      </c>
      <c r="F212" s="229">
        <v>5500</v>
      </c>
      <c r="G212" s="229">
        <v>5500</v>
      </c>
      <c r="H212" s="230"/>
    </row>
    <row r="213" spans="1:8" s="20" customFormat="1" x14ac:dyDescent="0.25">
      <c r="A213" s="37" t="s">
        <v>423</v>
      </c>
      <c r="B213" s="37" t="s">
        <v>13</v>
      </c>
      <c r="C213" s="94" t="s">
        <v>372</v>
      </c>
      <c r="D213" s="38" t="s">
        <v>22</v>
      </c>
      <c r="E213" s="39" t="s">
        <v>4</v>
      </c>
      <c r="F213" s="40">
        <v>618</v>
      </c>
      <c r="G213" s="40">
        <v>618</v>
      </c>
      <c r="H213" s="41"/>
    </row>
    <row r="214" spans="1:8" s="20" customFormat="1" x14ac:dyDescent="0.25">
      <c r="A214" s="37" t="s">
        <v>424</v>
      </c>
      <c r="B214" s="37" t="s">
        <v>13</v>
      </c>
      <c r="C214" s="94" t="s">
        <v>373</v>
      </c>
      <c r="D214" s="38" t="s">
        <v>22</v>
      </c>
      <c r="E214" s="39" t="s">
        <v>4</v>
      </c>
      <c r="F214" s="40">
        <v>604.99</v>
      </c>
      <c r="G214" s="40">
        <v>604.99</v>
      </c>
      <c r="H214" s="41"/>
    </row>
    <row r="215" spans="1:8" s="20" customFormat="1" x14ac:dyDescent="0.25">
      <c r="A215" s="97" t="s">
        <v>425</v>
      </c>
      <c r="B215" s="97" t="s">
        <v>13</v>
      </c>
      <c r="C215" s="90" t="s">
        <v>374</v>
      </c>
      <c r="D215" s="98" t="s">
        <v>22</v>
      </c>
      <c r="E215" s="99" t="s">
        <v>4</v>
      </c>
      <c r="F215" s="100">
        <v>0</v>
      </c>
      <c r="G215" s="100">
        <v>0</v>
      </c>
      <c r="H215" s="101"/>
    </row>
    <row r="216" spans="1:8" s="20" customFormat="1" x14ac:dyDescent="0.25">
      <c r="A216" s="172" t="s">
        <v>426</v>
      </c>
      <c r="B216" s="172" t="s">
        <v>13</v>
      </c>
      <c r="C216" s="223" t="s">
        <v>375</v>
      </c>
      <c r="D216" s="173" t="s">
        <v>36</v>
      </c>
      <c r="E216" s="174" t="s">
        <v>26</v>
      </c>
      <c r="F216" s="209">
        <v>93500</v>
      </c>
      <c r="G216" s="209">
        <v>93500</v>
      </c>
      <c r="H216" s="177"/>
    </row>
    <row r="217" spans="1:8" s="20" customFormat="1" x14ac:dyDescent="0.25">
      <c r="A217" s="172" t="s">
        <v>427</v>
      </c>
      <c r="B217" s="172" t="s">
        <v>13</v>
      </c>
      <c r="C217" s="223" t="s">
        <v>376</v>
      </c>
      <c r="D217" s="173" t="s">
        <v>36</v>
      </c>
      <c r="E217" s="174" t="s">
        <v>26</v>
      </c>
      <c r="F217" s="209">
        <v>45500</v>
      </c>
      <c r="G217" s="209">
        <v>45500</v>
      </c>
      <c r="H217" s="177"/>
    </row>
    <row r="218" spans="1:8" s="20" customFormat="1" x14ac:dyDescent="0.25">
      <c r="A218" s="51" t="s">
        <v>428</v>
      </c>
      <c r="B218" s="51" t="s">
        <v>13</v>
      </c>
      <c r="C218" s="225" t="s">
        <v>377</v>
      </c>
      <c r="D218" s="60" t="s">
        <v>36</v>
      </c>
      <c r="E218" s="53" t="s">
        <v>26</v>
      </c>
      <c r="F218" s="54">
        <v>6000</v>
      </c>
      <c r="G218" s="54">
        <v>0</v>
      </c>
      <c r="H218" s="57"/>
    </row>
    <row r="219" spans="1:8" s="20" customFormat="1" x14ac:dyDescent="0.25">
      <c r="A219" s="51" t="s">
        <v>429</v>
      </c>
      <c r="B219" s="51" t="s">
        <v>13</v>
      </c>
      <c r="C219" s="225" t="s">
        <v>378</v>
      </c>
      <c r="D219" s="60" t="s">
        <v>582</v>
      </c>
      <c r="E219" s="53" t="s">
        <v>4</v>
      </c>
      <c r="F219" s="54">
        <v>29860</v>
      </c>
      <c r="G219" s="54">
        <v>0</v>
      </c>
      <c r="H219" s="57"/>
    </row>
    <row r="220" spans="1:8" s="20" customFormat="1" x14ac:dyDescent="0.25">
      <c r="A220" s="172" t="s">
        <v>430</v>
      </c>
      <c r="B220" s="172" t="s">
        <v>13</v>
      </c>
      <c r="C220" s="223" t="s">
        <v>379</v>
      </c>
      <c r="D220" s="173" t="s">
        <v>36</v>
      </c>
      <c r="E220" s="174" t="s">
        <v>26</v>
      </c>
      <c r="F220" s="209">
        <v>30000</v>
      </c>
      <c r="G220" s="209">
        <v>30000</v>
      </c>
      <c r="H220" s="177"/>
    </row>
    <row r="221" spans="1:8" s="20" customFormat="1" x14ac:dyDescent="0.25">
      <c r="A221" s="161" t="s">
        <v>431</v>
      </c>
      <c r="B221" s="161" t="s">
        <v>13</v>
      </c>
      <c r="C221" s="212" t="s">
        <v>380</v>
      </c>
      <c r="D221" s="170" t="s">
        <v>23</v>
      </c>
      <c r="E221" s="164" t="s">
        <v>26</v>
      </c>
      <c r="F221" s="165">
        <v>78251</v>
      </c>
      <c r="G221" s="165">
        <v>0</v>
      </c>
      <c r="H221" s="168"/>
    </row>
    <row r="222" spans="1:8" s="20" customFormat="1" x14ac:dyDescent="0.25">
      <c r="A222" s="161" t="s">
        <v>598</v>
      </c>
      <c r="B222" s="161" t="s">
        <v>13</v>
      </c>
      <c r="C222" s="220" t="s">
        <v>599</v>
      </c>
      <c r="D222" s="170" t="s">
        <v>22</v>
      </c>
      <c r="E222" s="164" t="s">
        <v>4</v>
      </c>
      <c r="F222" s="165">
        <v>53215.33</v>
      </c>
      <c r="G222" s="165">
        <v>0</v>
      </c>
      <c r="H222" s="168"/>
    </row>
    <row r="223" spans="1:8" s="20" customFormat="1" x14ac:dyDescent="0.25">
      <c r="A223" s="161" t="s">
        <v>683</v>
      </c>
      <c r="B223" s="161" t="s">
        <v>13</v>
      </c>
      <c r="C223" s="220" t="s">
        <v>692</v>
      </c>
      <c r="D223" s="170" t="s">
        <v>36</v>
      </c>
      <c r="E223" s="164" t="s">
        <v>4</v>
      </c>
      <c r="F223" s="165">
        <v>40000</v>
      </c>
      <c r="G223" s="165">
        <v>0</v>
      </c>
      <c r="H223" s="168"/>
    </row>
    <row r="224" spans="1:8" s="20" customFormat="1" x14ac:dyDescent="0.25">
      <c r="A224" s="172" t="s">
        <v>684</v>
      </c>
      <c r="B224" s="172" t="s">
        <v>13</v>
      </c>
      <c r="C224" s="219" t="s">
        <v>693</v>
      </c>
      <c r="D224" s="173" t="s">
        <v>36</v>
      </c>
      <c r="E224" s="174" t="s">
        <v>26</v>
      </c>
      <c r="F224" s="209">
        <v>51000</v>
      </c>
      <c r="G224" s="209">
        <v>51000</v>
      </c>
      <c r="H224" s="177"/>
    </row>
    <row r="225" spans="1:8" s="20" customFormat="1" x14ac:dyDescent="0.25">
      <c r="A225" s="172" t="s">
        <v>685</v>
      </c>
      <c r="B225" s="172" t="s">
        <v>13</v>
      </c>
      <c r="C225" s="219" t="s">
        <v>694</v>
      </c>
      <c r="D225" s="173" t="s">
        <v>36</v>
      </c>
      <c r="E225" s="174" t="s">
        <v>26</v>
      </c>
      <c r="F225" s="209">
        <v>15000</v>
      </c>
      <c r="G225" s="209">
        <v>15000</v>
      </c>
      <c r="H225" s="177"/>
    </row>
    <row r="226" spans="1:8" s="20" customFormat="1" x14ac:dyDescent="0.25">
      <c r="A226" s="161" t="s">
        <v>686</v>
      </c>
      <c r="B226" s="161" t="s">
        <v>13</v>
      </c>
      <c r="C226" s="220" t="s">
        <v>695</v>
      </c>
      <c r="D226" s="170" t="s">
        <v>22</v>
      </c>
      <c r="E226" s="164" t="s">
        <v>4</v>
      </c>
      <c r="F226" s="165">
        <v>12843.79</v>
      </c>
      <c r="G226" s="165">
        <v>0</v>
      </c>
      <c r="H226" s="168"/>
    </row>
    <row r="227" spans="1:8" s="20" customFormat="1" x14ac:dyDescent="0.25">
      <c r="A227" s="51" t="s">
        <v>687</v>
      </c>
      <c r="B227" s="51" t="s">
        <v>13</v>
      </c>
      <c r="C227" s="129" t="s">
        <v>696</v>
      </c>
      <c r="D227" s="60" t="s">
        <v>22</v>
      </c>
      <c r="E227" s="53"/>
      <c r="F227" s="54">
        <v>16813.27</v>
      </c>
      <c r="G227" s="54">
        <v>9986.7000000000007</v>
      </c>
      <c r="H227" s="57"/>
    </row>
    <row r="228" spans="1:8" s="20" customFormat="1" x14ac:dyDescent="0.25">
      <c r="A228" s="97" t="s">
        <v>688</v>
      </c>
      <c r="B228" s="97" t="s">
        <v>13</v>
      </c>
      <c r="C228" s="108" t="s">
        <v>690</v>
      </c>
      <c r="D228" s="98" t="s">
        <v>22</v>
      </c>
      <c r="E228" s="99" t="s">
        <v>4</v>
      </c>
      <c r="F228" s="100">
        <v>0</v>
      </c>
      <c r="G228" s="100">
        <v>0</v>
      </c>
      <c r="H228" s="101"/>
    </row>
    <row r="229" spans="1:8" s="20" customFormat="1" x14ac:dyDescent="0.25">
      <c r="A229" s="97" t="s">
        <v>689</v>
      </c>
      <c r="B229" s="97" t="s">
        <v>13</v>
      </c>
      <c r="C229" s="108" t="s">
        <v>691</v>
      </c>
      <c r="D229" s="98" t="s">
        <v>22</v>
      </c>
      <c r="E229" s="99" t="s">
        <v>4</v>
      </c>
      <c r="F229" s="100">
        <v>0</v>
      </c>
      <c r="G229" s="100">
        <v>0</v>
      </c>
      <c r="H229" s="101"/>
    </row>
    <row r="230" spans="1:8" s="45" customFormat="1" x14ac:dyDescent="0.25">
      <c r="A230" s="37" t="s">
        <v>432</v>
      </c>
      <c r="B230" s="37" t="s">
        <v>14</v>
      </c>
      <c r="C230" s="77" t="s">
        <v>385</v>
      </c>
      <c r="D230" s="38" t="s">
        <v>41</v>
      </c>
      <c r="E230" s="39" t="s">
        <v>4</v>
      </c>
      <c r="F230" s="40">
        <v>27500</v>
      </c>
      <c r="G230" s="40">
        <v>27500</v>
      </c>
      <c r="H230" s="78"/>
    </row>
    <row r="231" spans="1:8" s="20" customFormat="1" x14ac:dyDescent="0.25">
      <c r="A231" s="37" t="s">
        <v>433</v>
      </c>
      <c r="B231" s="37" t="s">
        <v>14</v>
      </c>
      <c r="C231" s="77" t="s">
        <v>384</v>
      </c>
      <c r="D231" s="38" t="s">
        <v>23</v>
      </c>
      <c r="E231" s="39" t="s">
        <v>4</v>
      </c>
      <c r="F231" s="40">
        <v>20000</v>
      </c>
      <c r="G231" s="40">
        <v>20000</v>
      </c>
      <c r="H231" s="78"/>
    </row>
    <row r="232" spans="1:8" s="20" customFormat="1" x14ac:dyDescent="0.25">
      <c r="A232" s="46" t="s">
        <v>434</v>
      </c>
      <c r="B232" s="46" t="s">
        <v>14</v>
      </c>
      <c r="C232" s="58" t="s">
        <v>386</v>
      </c>
      <c r="D232" s="50" t="s">
        <v>32</v>
      </c>
      <c r="E232" s="47" t="s">
        <v>4</v>
      </c>
      <c r="F232" s="48">
        <v>7500</v>
      </c>
      <c r="G232" s="48">
        <v>0</v>
      </c>
      <c r="H232" s="49"/>
    </row>
    <row r="233" spans="1:8" s="20" customFormat="1" x14ac:dyDescent="0.25">
      <c r="A233" s="51" t="s">
        <v>435</v>
      </c>
      <c r="B233" s="51" t="s">
        <v>14</v>
      </c>
      <c r="C233" s="128" t="s">
        <v>54</v>
      </c>
      <c r="D233" s="60" t="s">
        <v>23</v>
      </c>
      <c r="E233" s="53" t="s">
        <v>4</v>
      </c>
      <c r="F233" s="54">
        <v>2500</v>
      </c>
      <c r="G233" s="54">
        <v>1250</v>
      </c>
      <c r="H233" s="55"/>
    </row>
    <row r="234" spans="1:8" s="20" customFormat="1" x14ac:dyDescent="0.25">
      <c r="A234" s="37" t="s">
        <v>436</v>
      </c>
      <c r="B234" s="37" t="s">
        <v>14</v>
      </c>
      <c r="C234" s="233" t="s">
        <v>387</v>
      </c>
      <c r="D234" s="38" t="s">
        <v>23</v>
      </c>
      <c r="E234" s="39" t="s">
        <v>4</v>
      </c>
      <c r="F234" s="40">
        <v>10000</v>
      </c>
      <c r="G234" s="40">
        <v>9000</v>
      </c>
      <c r="H234" s="78"/>
    </row>
    <row r="235" spans="1:8" s="20" customFormat="1" x14ac:dyDescent="0.25">
      <c r="A235" s="51" t="s">
        <v>437</v>
      </c>
      <c r="B235" s="51" t="s">
        <v>14</v>
      </c>
      <c r="C235" s="80" t="s">
        <v>55</v>
      </c>
      <c r="D235" s="60" t="s">
        <v>23</v>
      </c>
      <c r="E235" s="53" t="s">
        <v>4</v>
      </c>
      <c r="F235" s="54">
        <v>88701.64</v>
      </c>
      <c r="G235" s="54">
        <v>39489.97</v>
      </c>
      <c r="H235" s="55"/>
    </row>
    <row r="236" spans="1:8" s="20" customFormat="1" x14ac:dyDescent="0.25">
      <c r="A236" s="37" t="s">
        <v>438</v>
      </c>
      <c r="B236" s="37" t="s">
        <v>14</v>
      </c>
      <c r="C236" s="85" t="s">
        <v>77</v>
      </c>
      <c r="D236" s="38" t="s">
        <v>22</v>
      </c>
      <c r="E236" s="39" t="s">
        <v>4</v>
      </c>
      <c r="F236" s="40">
        <v>5009.92</v>
      </c>
      <c r="G236" s="40">
        <v>5009.92</v>
      </c>
      <c r="H236" s="78"/>
    </row>
    <row r="237" spans="1:8" s="20" customFormat="1" x14ac:dyDescent="0.25">
      <c r="A237" s="37" t="s">
        <v>439</v>
      </c>
      <c r="B237" s="37" t="s">
        <v>14</v>
      </c>
      <c r="C237" s="85" t="s">
        <v>49</v>
      </c>
      <c r="D237" s="38" t="s">
        <v>581</v>
      </c>
      <c r="E237" s="39" t="s">
        <v>4</v>
      </c>
      <c r="F237" s="40">
        <v>50000</v>
      </c>
      <c r="G237" s="40">
        <v>49636.800000000003</v>
      </c>
      <c r="H237" s="78"/>
    </row>
    <row r="238" spans="1:8" s="20" customFormat="1" x14ac:dyDescent="0.25">
      <c r="A238" s="37" t="s">
        <v>440</v>
      </c>
      <c r="B238" s="37" t="s">
        <v>14</v>
      </c>
      <c r="C238" s="85" t="s">
        <v>72</v>
      </c>
      <c r="D238" s="38" t="s">
        <v>36</v>
      </c>
      <c r="E238" s="39" t="s">
        <v>4</v>
      </c>
      <c r="F238" s="40">
        <v>1600</v>
      </c>
      <c r="G238" s="40">
        <v>1600</v>
      </c>
      <c r="H238" s="78"/>
    </row>
    <row r="239" spans="1:8" s="20" customFormat="1" x14ac:dyDescent="0.25">
      <c r="A239" s="115" t="s">
        <v>441</v>
      </c>
      <c r="B239" s="115" t="s">
        <v>14</v>
      </c>
      <c r="C239" s="125" t="s">
        <v>78</v>
      </c>
      <c r="D239" s="60" t="s">
        <v>79</v>
      </c>
      <c r="E239" s="53" t="s">
        <v>26</v>
      </c>
      <c r="F239" s="54">
        <v>10000</v>
      </c>
      <c r="G239" s="54">
        <v>4563.4399999999996</v>
      </c>
      <c r="H239" s="117"/>
    </row>
    <row r="240" spans="1:8" s="20" customFormat="1" x14ac:dyDescent="0.25">
      <c r="A240" s="97" t="s">
        <v>442</v>
      </c>
      <c r="B240" s="97" t="s">
        <v>14</v>
      </c>
      <c r="C240" s="122" t="s">
        <v>92</v>
      </c>
      <c r="D240" s="98" t="s">
        <v>23</v>
      </c>
      <c r="E240" s="99" t="s">
        <v>4</v>
      </c>
      <c r="F240" s="100">
        <v>0</v>
      </c>
      <c r="G240" s="100">
        <v>0</v>
      </c>
      <c r="H240" s="109"/>
    </row>
    <row r="241" spans="1:8" s="20" customFormat="1" x14ac:dyDescent="0.25">
      <c r="A241" s="37" t="s">
        <v>443</v>
      </c>
      <c r="B241" s="37" t="s">
        <v>14</v>
      </c>
      <c r="C241" s="77" t="s">
        <v>93</v>
      </c>
      <c r="D241" s="38" t="s">
        <v>23</v>
      </c>
      <c r="E241" s="39" t="s">
        <v>4</v>
      </c>
      <c r="F241" s="43">
        <v>18500</v>
      </c>
      <c r="G241" s="44">
        <v>18500</v>
      </c>
      <c r="H241" s="78"/>
    </row>
    <row r="242" spans="1:8" s="20" customFormat="1" x14ac:dyDescent="0.25">
      <c r="A242" s="97" t="s">
        <v>444</v>
      </c>
      <c r="B242" s="97" t="s">
        <v>14</v>
      </c>
      <c r="C242" s="122" t="s">
        <v>94</v>
      </c>
      <c r="D242" s="98" t="s">
        <v>181</v>
      </c>
      <c r="E242" s="99" t="s">
        <v>4</v>
      </c>
      <c r="F242" s="123">
        <v>0</v>
      </c>
      <c r="G242" s="124">
        <v>0</v>
      </c>
      <c r="H242" s="109"/>
    </row>
    <row r="243" spans="1:8" s="20" customFormat="1" x14ac:dyDescent="0.25">
      <c r="A243" s="24" t="s">
        <v>445</v>
      </c>
      <c r="B243" s="24" t="s">
        <v>14</v>
      </c>
      <c r="C243" s="89" t="s">
        <v>388</v>
      </c>
      <c r="D243" s="9" t="s">
        <v>36</v>
      </c>
      <c r="E243" s="19" t="s">
        <v>26</v>
      </c>
      <c r="F243" s="10">
        <v>0</v>
      </c>
      <c r="G243" s="10">
        <v>0</v>
      </c>
      <c r="H243" s="11"/>
    </row>
    <row r="244" spans="1:8" s="20" customFormat="1" x14ac:dyDescent="0.25">
      <c r="A244" s="24" t="s">
        <v>446</v>
      </c>
      <c r="B244" s="24" t="s">
        <v>14</v>
      </c>
      <c r="C244" s="126" t="s">
        <v>389</v>
      </c>
      <c r="D244" s="9" t="s">
        <v>36</v>
      </c>
      <c r="E244" s="19" t="s">
        <v>26</v>
      </c>
      <c r="F244" s="10">
        <v>0</v>
      </c>
      <c r="G244" s="10">
        <v>0</v>
      </c>
      <c r="H244" s="11"/>
    </row>
    <row r="245" spans="1:8" s="20" customFormat="1" x14ac:dyDescent="0.25">
      <c r="A245" s="97" t="s">
        <v>447</v>
      </c>
      <c r="B245" s="97" t="s">
        <v>14</v>
      </c>
      <c r="C245" s="127" t="s">
        <v>76</v>
      </c>
      <c r="D245" s="98" t="s">
        <v>23</v>
      </c>
      <c r="E245" s="99" t="s">
        <v>4</v>
      </c>
      <c r="F245" s="100">
        <v>0</v>
      </c>
      <c r="G245" s="100">
        <v>0</v>
      </c>
      <c r="H245" s="109"/>
    </row>
    <row r="246" spans="1:8" s="20" customFormat="1" x14ac:dyDescent="0.25">
      <c r="A246" s="51" t="s">
        <v>448</v>
      </c>
      <c r="B246" s="51" t="s">
        <v>14</v>
      </c>
      <c r="C246" s="80" t="s">
        <v>45</v>
      </c>
      <c r="D246" s="60" t="s">
        <v>41</v>
      </c>
      <c r="E246" s="53" t="s">
        <v>4</v>
      </c>
      <c r="F246" s="54">
        <v>30000</v>
      </c>
      <c r="G246" s="54">
        <v>28799.55</v>
      </c>
      <c r="H246" s="55"/>
    </row>
    <row r="247" spans="1:8" s="45" customFormat="1" x14ac:dyDescent="0.25">
      <c r="A247" s="24" t="s">
        <v>449</v>
      </c>
      <c r="B247" s="24" t="s">
        <v>14</v>
      </c>
      <c r="C247" s="81" t="s">
        <v>390</v>
      </c>
      <c r="D247" s="9" t="s">
        <v>36</v>
      </c>
      <c r="E247" s="19" t="s">
        <v>26</v>
      </c>
      <c r="F247" s="10">
        <v>0</v>
      </c>
      <c r="G247" s="10">
        <v>0</v>
      </c>
      <c r="H247" s="11"/>
    </row>
    <row r="248" spans="1:8" s="20" customFormat="1" x14ac:dyDescent="0.25">
      <c r="A248" s="37" t="s">
        <v>450</v>
      </c>
      <c r="B248" s="37" t="s">
        <v>14</v>
      </c>
      <c r="C248" s="38" t="s">
        <v>57</v>
      </c>
      <c r="D248" s="38" t="s">
        <v>31</v>
      </c>
      <c r="E248" s="39" t="s">
        <v>4</v>
      </c>
      <c r="F248" s="40">
        <v>5000</v>
      </c>
      <c r="G248" s="40">
        <v>5000</v>
      </c>
      <c r="H248" s="78"/>
    </row>
    <row r="249" spans="1:8" s="20" customFormat="1" x14ac:dyDescent="0.25">
      <c r="A249" s="37" t="s">
        <v>451</v>
      </c>
      <c r="B249" s="37" t="s">
        <v>14</v>
      </c>
      <c r="C249" s="38" t="s">
        <v>48</v>
      </c>
      <c r="D249" s="38" t="s">
        <v>33</v>
      </c>
      <c r="E249" s="39" t="s">
        <v>4</v>
      </c>
      <c r="F249" s="40">
        <v>14537.83</v>
      </c>
      <c r="G249" s="40">
        <v>4537.83</v>
      </c>
      <c r="H249" s="41"/>
    </row>
    <row r="250" spans="1:8" s="20" customFormat="1" x14ac:dyDescent="0.25">
      <c r="A250" s="161" t="s">
        <v>452</v>
      </c>
      <c r="B250" s="161" t="s">
        <v>14</v>
      </c>
      <c r="C250" s="162" t="s">
        <v>382</v>
      </c>
      <c r="D250" s="170" t="s">
        <v>34</v>
      </c>
      <c r="E250" s="164" t="s">
        <v>4</v>
      </c>
      <c r="F250" s="165">
        <v>230000</v>
      </c>
      <c r="G250" s="165">
        <v>200000</v>
      </c>
      <c r="H250" s="168"/>
    </row>
    <row r="251" spans="1:8" s="20" customFormat="1" x14ac:dyDescent="0.25">
      <c r="A251" s="51" t="s">
        <v>453</v>
      </c>
      <c r="B251" s="51" t="s">
        <v>14</v>
      </c>
      <c r="C251" s="125" t="s">
        <v>383</v>
      </c>
      <c r="D251" s="60" t="s">
        <v>577</v>
      </c>
      <c r="E251" s="53" t="s">
        <v>4</v>
      </c>
      <c r="F251" s="54">
        <v>10000</v>
      </c>
      <c r="G251" s="54">
        <v>2532</v>
      </c>
      <c r="H251" s="57"/>
    </row>
    <row r="252" spans="1:8" s="45" customFormat="1" x14ac:dyDescent="0.25">
      <c r="A252" s="24" t="s">
        <v>454</v>
      </c>
      <c r="B252" s="24" t="s">
        <v>14</v>
      </c>
      <c r="C252" s="81" t="s">
        <v>381</v>
      </c>
      <c r="D252" s="9" t="s">
        <v>36</v>
      </c>
      <c r="E252" s="19" t="s">
        <v>26</v>
      </c>
      <c r="F252" s="10">
        <v>0</v>
      </c>
      <c r="G252" s="10">
        <v>0</v>
      </c>
      <c r="H252" s="33"/>
    </row>
    <row r="253" spans="1:8" s="45" customFormat="1" x14ac:dyDescent="0.25">
      <c r="A253" s="24" t="s">
        <v>697</v>
      </c>
      <c r="B253" s="24" t="s">
        <v>14</v>
      </c>
      <c r="C253" s="9" t="s">
        <v>701</v>
      </c>
      <c r="D253" s="9" t="s">
        <v>36</v>
      </c>
      <c r="E253" s="19" t="s">
        <v>26</v>
      </c>
      <c r="F253" s="10">
        <v>0</v>
      </c>
      <c r="G253" s="10">
        <v>0</v>
      </c>
      <c r="H253" s="33"/>
    </row>
    <row r="254" spans="1:8" s="45" customFormat="1" x14ac:dyDescent="0.25">
      <c r="A254" s="37" t="s">
        <v>698</v>
      </c>
      <c r="B254" s="37" t="s">
        <v>14</v>
      </c>
      <c r="C254" s="38" t="s">
        <v>702</v>
      </c>
      <c r="D254" s="38" t="s">
        <v>22</v>
      </c>
      <c r="E254" s="39" t="s">
        <v>4</v>
      </c>
      <c r="F254" s="40">
        <v>30000</v>
      </c>
      <c r="G254" s="40">
        <v>29997.88</v>
      </c>
      <c r="H254" s="41"/>
    </row>
    <row r="255" spans="1:8" s="45" customFormat="1" x14ac:dyDescent="0.25">
      <c r="A255" s="37" t="s">
        <v>699</v>
      </c>
      <c r="B255" s="37" t="s">
        <v>14</v>
      </c>
      <c r="C255" s="38" t="s">
        <v>703</v>
      </c>
      <c r="D255" s="38" t="s">
        <v>22</v>
      </c>
      <c r="E255" s="39" t="s">
        <v>4</v>
      </c>
      <c r="F255" s="40">
        <v>50000</v>
      </c>
      <c r="G255" s="40">
        <v>49832.51</v>
      </c>
      <c r="H255" s="41"/>
    </row>
    <row r="256" spans="1:8" s="45" customFormat="1" x14ac:dyDescent="0.25">
      <c r="A256" s="161" t="s">
        <v>700</v>
      </c>
      <c r="B256" s="161" t="s">
        <v>14</v>
      </c>
      <c r="C256" s="170" t="s">
        <v>704</v>
      </c>
      <c r="D256" s="170" t="s">
        <v>23</v>
      </c>
      <c r="E256" s="164" t="s">
        <v>4</v>
      </c>
      <c r="F256" s="165">
        <v>4500</v>
      </c>
      <c r="G256" s="165">
        <v>0</v>
      </c>
      <c r="H256" s="168"/>
    </row>
    <row r="257" spans="1:8" s="42" customFormat="1" x14ac:dyDescent="0.25">
      <c r="A257" s="37" t="s">
        <v>469</v>
      </c>
      <c r="B257" s="37" t="s">
        <v>12</v>
      </c>
      <c r="C257" s="102" t="s">
        <v>455</v>
      </c>
      <c r="D257" s="38" t="s">
        <v>36</v>
      </c>
      <c r="E257" s="39" t="s">
        <v>4</v>
      </c>
      <c r="F257" s="40">
        <v>487.08</v>
      </c>
      <c r="G257" s="40">
        <v>487.08</v>
      </c>
      <c r="H257" s="78"/>
    </row>
    <row r="258" spans="1:8" s="27" customFormat="1" x14ac:dyDescent="0.25">
      <c r="A258" s="172" t="s">
        <v>470</v>
      </c>
      <c r="B258" s="172" t="s">
        <v>12</v>
      </c>
      <c r="C258" s="223" t="s">
        <v>127</v>
      </c>
      <c r="D258" s="173" t="s">
        <v>23</v>
      </c>
      <c r="E258" s="174" t="s">
        <v>26</v>
      </c>
      <c r="F258" s="209">
        <v>68198</v>
      </c>
      <c r="G258" s="209">
        <v>68198</v>
      </c>
      <c r="H258" s="210"/>
    </row>
    <row r="259" spans="1:8" s="27" customFormat="1" x14ac:dyDescent="0.25">
      <c r="A259" s="59" t="s">
        <v>471</v>
      </c>
      <c r="B259" s="51" t="s">
        <v>12</v>
      </c>
      <c r="C259" s="84" t="s">
        <v>65</v>
      </c>
      <c r="D259" s="60" t="s">
        <v>41</v>
      </c>
      <c r="E259" s="53" t="s">
        <v>4</v>
      </c>
      <c r="F259" s="54">
        <v>15000</v>
      </c>
      <c r="G259" s="54">
        <v>0</v>
      </c>
      <c r="H259" s="59"/>
    </row>
    <row r="260" spans="1:8" s="27" customFormat="1" x14ac:dyDescent="0.25">
      <c r="A260" s="59" t="s">
        <v>472</v>
      </c>
      <c r="B260" s="51" t="s">
        <v>12</v>
      </c>
      <c r="C260" s="84" t="s">
        <v>456</v>
      </c>
      <c r="D260" s="60" t="s">
        <v>36</v>
      </c>
      <c r="E260" s="53" t="s">
        <v>4</v>
      </c>
      <c r="F260" s="54">
        <v>300</v>
      </c>
      <c r="G260" s="54">
        <v>0</v>
      </c>
      <c r="H260" s="59"/>
    </row>
    <row r="261" spans="1:8" s="27" customFormat="1" x14ac:dyDescent="0.25">
      <c r="A261" s="51" t="s">
        <v>473</v>
      </c>
      <c r="B261" s="51" t="s">
        <v>12</v>
      </c>
      <c r="C261" s="129" t="s">
        <v>50</v>
      </c>
      <c r="D261" s="60" t="s">
        <v>23</v>
      </c>
      <c r="E261" s="53" t="s">
        <v>4</v>
      </c>
      <c r="F261" s="54">
        <v>5000</v>
      </c>
      <c r="G261" s="54">
        <v>0</v>
      </c>
      <c r="H261" s="55"/>
    </row>
    <row r="262" spans="1:8" s="27" customFormat="1" x14ac:dyDescent="0.25">
      <c r="A262" s="51" t="s">
        <v>474</v>
      </c>
      <c r="B262" s="51" t="s">
        <v>12</v>
      </c>
      <c r="C262" s="129" t="s">
        <v>46</v>
      </c>
      <c r="D262" s="60" t="s">
        <v>41</v>
      </c>
      <c r="E262" s="53" t="s">
        <v>4</v>
      </c>
      <c r="F262" s="54">
        <v>103806.15</v>
      </c>
      <c r="G262" s="54">
        <v>39939.24</v>
      </c>
      <c r="H262" s="55"/>
    </row>
    <row r="263" spans="1:8" s="27" customFormat="1" x14ac:dyDescent="0.25">
      <c r="A263" s="51" t="s">
        <v>475</v>
      </c>
      <c r="B263" s="51" t="s">
        <v>12</v>
      </c>
      <c r="C263" s="84" t="s">
        <v>91</v>
      </c>
      <c r="D263" s="60" t="s">
        <v>36</v>
      </c>
      <c r="E263" s="53" t="s">
        <v>4</v>
      </c>
      <c r="F263" s="54">
        <v>20000</v>
      </c>
      <c r="G263" s="54">
        <v>0</v>
      </c>
      <c r="H263" s="55"/>
    </row>
    <row r="264" spans="1:8" s="27" customFormat="1" x14ac:dyDescent="0.25">
      <c r="A264" s="172" t="s">
        <v>476</v>
      </c>
      <c r="B264" s="172" t="s">
        <v>12</v>
      </c>
      <c r="C264" s="223" t="s">
        <v>127</v>
      </c>
      <c r="D264" s="173" t="s">
        <v>23</v>
      </c>
      <c r="E264" s="174" t="s">
        <v>4</v>
      </c>
      <c r="F264" s="209">
        <v>85000</v>
      </c>
      <c r="G264" s="209">
        <v>85000</v>
      </c>
      <c r="H264" s="210"/>
    </row>
    <row r="265" spans="1:8" s="27" customFormat="1" x14ac:dyDescent="0.25">
      <c r="A265" s="37" t="s">
        <v>477</v>
      </c>
      <c r="B265" s="37" t="s">
        <v>12</v>
      </c>
      <c r="C265" s="94" t="s">
        <v>128</v>
      </c>
      <c r="D265" s="38" t="s">
        <v>41</v>
      </c>
      <c r="E265" s="39" t="s">
        <v>4</v>
      </c>
      <c r="F265" s="40">
        <v>33000</v>
      </c>
      <c r="G265" s="40">
        <v>33000</v>
      </c>
      <c r="H265" s="78"/>
    </row>
    <row r="266" spans="1:8" s="27" customFormat="1" x14ac:dyDescent="0.25">
      <c r="A266" s="24" t="s">
        <v>478</v>
      </c>
      <c r="B266" s="24" t="s">
        <v>12</v>
      </c>
      <c r="C266" s="89" t="s">
        <v>458</v>
      </c>
      <c r="D266" s="9" t="s">
        <v>23</v>
      </c>
      <c r="E266" s="19" t="s">
        <v>26</v>
      </c>
      <c r="F266" s="10">
        <v>0</v>
      </c>
      <c r="G266" s="10">
        <v>0</v>
      </c>
      <c r="H266" s="11"/>
    </row>
    <row r="267" spans="1:8" s="42" customFormat="1" x14ac:dyDescent="0.25">
      <c r="A267" s="24" t="s">
        <v>479</v>
      </c>
      <c r="B267" s="24" t="s">
        <v>12</v>
      </c>
      <c r="C267" s="89" t="s">
        <v>459</v>
      </c>
      <c r="D267" s="9" t="s">
        <v>23</v>
      </c>
      <c r="E267" s="19" t="s">
        <v>4</v>
      </c>
      <c r="F267" s="10">
        <v>0</v>
      </c>
      <c r="G267" s="10">
        <v>0</v>
      </c>
      <c r="H267" s="33"/>
    </row>
    <row r="268" spans="1:8" s="42" customFormat="1" x14ac:dyDescent="0.25">
      <c r="A268" s="37" t="s">
        <v>480</v>
      </c>
      <c r="B268" s="37" t="s">
        <v>12</v>
      </c>
      <c r="C268" s="102" t="s">
        <v>460</v>
      </c>
      <c r="D268" s="38" t="s">
        <v>41</v>
      </c>
      <c r="E268" s="39" t="s">
        <v>4</v>
      </c>
      <c r="F268" s="40">
        <v>40000</v>
      </c>
      <c r="G268" s="40">
        <v>40000</v>
      </c>
      <c r="H268" s="41"/>
    </row>
    <row r="269" spans="1:8" s="27" customFormat="1" x14ac:dyDescent="0.25">
      <c r="A269" s="37" t="s">
        <v>481</v>
      </c>
      <c r="B269" s="37" t="s">
        <v>12</v>
      </c>
      <c r="C269" s="102" t="s">
        <v>174</v>
      </c>
      <c r="D269" s="38" t="s">
        <v>23</v>
      </c>
      <c r="E269" s="39" t="s">
        <v>4</v>
      </c>
      <c r="F269" s="40">
        <v>10400</v>
      </c>
      <c r="G269" s="40">
        <v>10400</v>
      </c>
      <c r="H269" s="41"/>
    </row>
    <row r="270" spans="1:8" s="42" customFormat="1" x14ac:dyDescent="0.25">
      <c r="A270" s="24" t="s">
        <v>482</v>
      </c>
      <c r="B270" s="24" t="s">
        <v>12</v>
      </c>
      <c r="C270" s="130" t="s">
        <v>461</v>
      </c>
      <c r="D270" s="9" t="s">
        <v>23</v>
      </c>
      <c r="E270" s="19" t="s">
        <v>4</v>
      </c>
      <c r="F270" s="10">
        <v>0</v>
      </c>
      <c r="G270" s="10">
        <v>0</v>
      </c>
      <c r="H270" s="33"/>
    </row>
    <row r="271" spans="1:8" s="27" customFormat="1" x14ac:dyDescent="0.25">
      <c r="A271" s="51" t="s">
        <v>483</v>
      </c>
      <c r="B271" s="51" t="s">
        <v>12</v>
      </c>
      <c r="C271" s="84" t="s">
        <v>462</v>
      </c>
      <c r="D271" s="60" t="s">
        <v>23</v>
      </c>
      <c r="E271" s="53" t="s">
        <v>26</v>
      </c>
      <c r="F271" s="54">
        <v>36000</v>
      </c>
      <c r="G271" s="54">
        <v>0</v>
      </c>
      <c r="H271" s="57"/>
    </row>
    <row r="272" spans="1:8" s="27" customFormat="1" x14ac:dyDescent="0.25">
      <c r="A272" s="51" t="s">
        <v>484</v>
      </c>
      <c r="B272" s="51" t="s">
        <v>12</v>
      </c>
      <c r="C272" s="84" t="s">
        <v>463</v>
      </c>
      <c r="D272" s="60" t="s">
        <v>24</v>
      </c>
      <c r="E272" s="53" t="s">
        <v>26</v>
      </c>
      <c r="F272" s="54">
        <v>9430</v>
      </c>
      <c r="G272" s="54">
        <v>0</v>
      </c>
      <c r="H272" s="57"/>
    </row>
    <row r="273" spans="1:8" s="27" customFormat="1" x14ac:dyDescent="0.25">
      <c r="A273" s="51" t="s">
        <v>485</v>
      </c>
      <c r="B273" s="51" t="s">
        <v>12</v>
      </c>
      <c r="C273" s="84" t="s">
        <v>464</v>
      </c>
      <c r="D273" s="60" t="s">
        <v>41</v>
      </c>
      <c r="E273" s="53" t="s">
        <v>4</v>
      </c>
      <c r="F273" s="54">
        <v>50000</v>
      </c>
      <c r="G273" s="54">
        <v>0</v>
      </c>
      <c r="H273" s="57"/>
    </row>
    <row r="274" spans="1:8" s="27" customFormat="1" x14ac:dyDescent="0.25">
      <c r="A274" s="24" t="s">
        <v>486</v>
      </c>
      <c r="B274" s="24" t="s">
        <v>12</v>
      </c>
      <c r="C274" s="130" t="s">
        <v>465</v>
      </c>
      <c r="D274" s="9" t="s">
        <v>36</v>
      </c>
      <c r="E274" s="19" t="s">
        <v>26</v>
      </c>
      <c r="F274" s="10">
        <v>0</v>
      </c>
      <c r="G274" s="10">
        <v>0</v>
      </c>
      <c r="H274" s="33"/>
    </row>
    <row r="275" spans="1:8" s="27" customFormat="1" x14ac:dyDescent="0.25">
      <c r="A275" s="24" t="s">
        <v>487</v>
      </c>
      <c r="B275" s="24" t="s">
        <v>12</v>
      </c>
      <c r="C275" s="130" t="s">
        <v>466</v>
      </c>
      <c r="D275" s="9" t="s">
        <v>36</v>
      </c>
      <c r="E275" s="19" t="s">
        <v>26</v>
      </c>
      <c r="F275" s="10">
        <v>0</v>
      </c>
      <c r="G275" s="10">
        <v>0</v>
      </c>
      <c r="H275" s="33"/>
    </row>
    <row r="276" spans="1:8" s="27" customFormat="1" x14ac:dyDescent="0.25">
      <c r="A276" s="178" t="s">
        <v>488</v>
      </c>
      <c r="B276" s="178" t="s">
        <v>12</v>
      </c>
      <c r="C276" s="235" t="s">
        <v>467</v>
      </c>
      <c r="D276" s="179" t="s">
        <v>36</v>
      </c>
      <c r="E276" s="180" t="s">
        <v>26</v>
      </c>
      <c r="F276" s="232">
        <v>20400</v>
      </c>
      <c r="G276" s="232">
        <v>20400</v>
      </c>
      <c r="H276" s="183"/>
    </row>
    <row r="277" spans="1:8" s="27" customFormat="1" x14ac:dyDescent="0.25">
      <c r="A277" s="51" t="s">
        <v>489</v>
      </c>
      <c r="B277" s="51" t="s">
        <v>12</v>
      </c>
      <c r="C277" s="84" t="s">
        <v>468</v>
      </c>
      <c r="D277" s="60" t="s">
        <v>577</v>
      </c>
      <c r="E277" s="53" t="s">
        <v>26</v>
      </c>
      <c r="F277" s="54">
        <v>10000</v>
      </c>
      <c r="G277" s="54">
        <v>2655</v>
      </c>
      <c r="H277" s="57"/>
    </row>
    <row r="278" spans="1:8" s="27" customFormat="1" x14ac:dyDescent="0.25">
      <c r="A278" s="37" t="s">
        <v>490</v>
      </c>
      <c r="B278" s="37" t="s">
        <v>12</v>
      </c>
      <c r="C278" s="102" t="s">
        <v>457</v>
      </c>
      <c r="D278" s="38" t="s">
        <v>23</v>
      </c>
      <c r="E278" s="39" t="s">
        <v>26</v>
      </c>
      <c r="F278" s="40">
        <v>10000</v>
      </c>
      <c r="G278" s="40">
        <v>10000</v>
      </c>
      <c r="H278" s="41"/>
    </row>
    <row r="279" spans="1:8" s="27" customFormat="1" x14ac:dyDescent="0.25">
      <c r="A279" s="51" t="s">
        <v>705</v>
      </c>
      <c r="B279" s="51" t="s">
        <v>12</v>
      </c>
      <c r="C279" s="129" t="s">
        <v>710</v>
      </c>
      <c r="D279" s="60" t="s">
        <v>22</v>
      </c>
      <c r="E279" s="53" t="s">
        <v>4</v>
      </c>
      <c r="F279" s="54">
        <v>27500</v>
      </c>
      <c r="G279" s="54">
        <v>0</v>
      </c>
      <c r="H279" s="57"/>
    </row>
    <row r="280" spans="1:8" s="27" customFormat="1" x14ac:dyDescent="0.25">
      <c r="A280" s="51" t="s">
        <v>706</v>
      </c>
      <c r="B280" s="51" t="s">
        <v>12</v>
      </c>
      <c r="C280" s="129" t="s">
        <v>711</v>
      </c>
      <c r="D280" s="60" t="s">
        <v>22</v>
      </c>
      <c r="E280" s="53" t="s">
        <v>4</v>
      </c>
      <c r="F280" s="54">
        <v>45000</v>
      </c>
      <c r="G280" s="54">
        <v>0</v>
      </c>
      <c r="H280" s="57"/>
    </row>
    <row r="281" spans="1:8" s="27" customFormat="1" x14ac:dyDescent="0.25">
      <c r="A281" s="172" t="s">
        <v>707</v>
      </c>
      <c r="B281" s="172" t="s">
        <v>12</v>
      </c>
      <c r="C281" s="219" t="s">
        <v>712</v>
      </c>
      <c r="D281" s="173" t="s">
        <v>36</v>
      </c>
      <c r="E281" s="174" t="s">
        <v>26</v>
      </c>
      <c r="F281" s="209">
        <v>170000</v>
      </c>
      <c r="G281" s="209">
        <v>170000</v>
      </c>
      <c r="H281" s="177"/>
    </row>
    <row r="282" spans="1:8" s="27" customFormat="1" x14ac:dyDescent="0.25">
      <c r="A282" s="51" t="s">
        <v>708</v>
      </c>
      <c r="B282" s="51" t="s">
        <v>12</v>
      </c>
      <c r="C282" s="129" t="s">
        <v>713</v>
      </c>
      <c r="D282" s="60" t="s">
        <v>22</v>
      </c>
      <c r="E282" s="53" t="s">
        <v>4</v>
      </c>
      <c r="F282" s="54">
        <v>30000</v>
      </c>
      <c r="G282" s="54">
        <v>0</v>
      </c>
      <c r="H282" s="57"/>
    </row>
    <row r="283" spans="1:8" s="27" customFormat="1" x14ac:dyDescent="0.25">
      <c r="A283" s="172" t="s">
        <v>709</v>
      </c>
      <c r="B283" s="172" t="s">
        <v>12</v>
      </c>
      <c r="C283" s="219" t="s">
        <v>714</v>
      </c>
      <c r="D283" s="173" t="s">
        <v>36</v>
      </c>
      <c r="E283" s="174" t="s">
        <v>26</v>
      </c>
      <c r="F283" s="209">
        <v>24725.08</v>
      </c>
      <c r="G283" s="209">
        <v>24725.08</v>
      </c>
      <c r="H283" s="177"/>
    </row>
    <row r="284" spans="1:8" s="27" customFormat="1" x14ac:dyDescent="0.25">
      <c r="A284" s="51" t="s">
        <v>513</v>
      </c>
      <c r="B284" s="51" t="s">
        <v>18</v>
      </c>
      <c r="C284" s="129" t="s">
        <v>491</v>
      </c>
      <c r="D284" s="60" t="s">
        <v>22</v>
      </c>
      <c r="E284" s="53" t="s">
        <v>4</v>
      </c>
      <c r="F284" s="54">
        <v>86300.95</v>
      </c>
      <c r="G284" s="54">
        <v>55391.47</v>
      </c>
      <c r="H284" s="55"/>
    </row>
    <row r="285" spans="1:8" s="42" customFormat="1" x14ac:dyDescent="0.25">
      <c r="A285" s="144" t="s">
        <v>514</v>
      </c>
      <c r="B285" s="144" t="s">
        <v>18</v>
      </c>
      <c r="C285" s="236" t="s">
        <v>492</v>
      </c>
      <c r="D285" s="145" t="s">
        <v>36</v>
      </c>
      <c r="E285" s="146" t="s">
        <v>26</v>
      </c>
      <c r="F285" s="147">
        <v>0</v>
      </c>
      <c r="G285" s="147">
        <v>0</v>
      </c>
      <c r="H285" s="148"/>
    </row>
    <row r="286" spans="1:8" s="42" customFormat="1" x14ac:dyDescent="0.25">
      <c r="A286" s="24" t="s">
        <v>515</v>
      </c>
      <c r="B286" s="24" t="s">
        <v>18</v>
      </c>
      <c r="C286" s="81" t="s">
        <v>493</v>
      </c>
      <c r="D286" s="9" t="s">
        <v>36</v>
      </c>
      <c r="E286" s="19" t="s">
        <v>26</v>
      </c>
      <c r="F286" s="10">
        <v>0</v>
      </c>
      <c r="G286" s="10">
        <v>0</v>
      </c>
      <c r="H286" s="11"/>
    </row>
    <row r="287" spans="1:8" s="27" customFormat="1" ht="15" customHeight="1" x14ac:dyDescent="0.25">
      <c r="A287" s="115" t="s">
        <v>516</v>
      </c>
      <c r="B287" s="115" t="s">
        <v>18</v>
      </c>
      <c r="C287" s="129" t="s">
        <v>47</v>
      </c>
      <c r="D287" s="60" t="s">
        <v>22</v>
      </c>
      <c r="E287" s="53" t="s">
        <v>4</v>
      </c>
      <c r="F287" s="54">
        <v>46558.17</v>
      </c>
      <c r="G287" s="54">
        <v>35298.42</v>
      </c>
      <c r="H287" s="117"/>
    </row>
    <row r="288" spans="1:8" s="27" customFormat="1" x14ac:dyDescent="0.25">
      <c r="A288" s="51" t="s">
        <v>517</v>
      </c>
      <c r="B288" s="51" t="s">
        <v>18</v>
      </c>
      <c r="C288" s="80" t="s">
        <v>66</v>
      </c>
      <c r="D288" s="60" t="s">
        <v>22</v>
      </c>
      <c r="E288" s="53" t="s">
        <v>4</v>
      </c>
      <c r="F288" s="54">
        <v>33600</v>
      </c>
      <c r="G288" s="54">
        <v>18238.349999999999</v>
      </c>
      <c r="H288" s="55"/>
    </row>
    <row r="289" spans="1:8" s="42" customFormat="1" x14ac:dyDescent="0.25">
      <c r="A289" s="161" t="s">
        <v>518</v>
      </c>
      <c r="B289" s="161" t="s">
        <v>18</v>
      </c>
      <c r="C289" s="200" t="s">
        <v>82</v>
      </c>
      <c r="D289" s="170" t="s">
        <v>22</v>
      </c>
      <c r="E289" s="164" t="s">
        <v>4</v>
      </c>
      <c r="F289" s="165">
        <v>28557</v>
      </c>
      <c r="G289" s="165">
        <v>0</v>
      </c>
      <c r="H289" s="166"/>
    </row>
    <row r="290" spans="1:8" s="27" customFormat="1" x14ac:dyDescent="0.25">
      <c r="A290" s="161" t="s">
        <v>519</v>
      </c>
      <c r="B290" s="161" t="s">
        <v>18</v>
      </c>
      <c r="C290" s="200" t="s">
        <v>81</v>
      </c>
      <c r="D290" s="170" t="s">
        <v>22</v>
      </c>
      <c r="E290" s="164" t="s">
        <v>26</v>
      </c>
      <c r="F290" s="165">
        <v>28557</v>
      </c>
      <c r="G290" s="165">
        <v>0</v>
      </c>
      <c r="H290" s="166"/>
    </row>
    <row r="291" spans="1:8" s="27" customFormat="1" x14ac:dyDescent="0.25">
      <c r="A291" s="161" t="s">
        <v>520</v>
      </c>
      <c r="B291" s="161" t="s">
        <v>18</v>
      </c>
      <c r="C291" s="162" t="s">
        <v>494</v>
      </c>
      <c r="D291" s="170" t="s">
        <v>577</v>
      </c>
      <c r="E291" s="164" t="s">
        <v>4</v>
      </c>
      <c r="F291" s="165">
        <v>10000</v>
      </c>
      <c r="G291" s="165">
        <v>1355</v>
      </c>
      <c r="H291" s="166"/>
    </row>
    <row r="292" spans="1:8" s="27" customFormat="1" x14ac:dyDescent="0.25">
      <c r="A292" s="37" t="s">
        <v>521</v>
      </c>
      <c r="B292" s="37" t="s">
        <v>18</v>
      </c>
      <c r="C292" s="77" t="s">
        <v>90</v>
      </c>
      <c r="D292" s="38" t="s">
        <v>22</v>
      </c>
      <c r="E292" s="39" t="s">
        <v>26</v>
      </c>
      <c r="F292" s="40">
        <v>110000</v>
      </c>
      <c r="G292" s="40">
        <v>110000</v>
      </c>
      <c r="H292" s="78"/>
    </row>
    <row r="293" spans="1:8" s="27" customFormat="1" x14ac:dyDescent="0.25">
      <c r="A293" s="37" t="s">
        <v>522</v>
      </c>
      <c r="B293" s="37" t="s">
        <v>18</v>
      </c>
      <c r="C293" s="77" t="s">
        <v>89</v>
      </c>
      <c r="D293" s="38" t="s">
        <v>30</v>
      </c>
      <c r="E293" s="39" t="s">
        <v>4</v>
      </c>
      <c r="F293" s="40">
        <v>8816.73</v>
      </c>
      <c r="G293" s="40">
        <v>8825.75</v>
      </c>
      <c r="H293" s="78"/>
    </row>
    <row r="294" spans="1:8" s="27" customFormat="1" x14ac:dyDescent="0.25">
      <c r="A294" s="161" t="s">
        <v>523</v>
      </c>
      <c r="B294" s="161" t="s">
        <v>18</v>
      </c>
      <c r="C294" s="200" t="s">
        <v>88</v>
      </c>
      <c r="D294" s="170" t="s">
        <v>23</v>
      </c>
      <c r="E294" s="164" t="s">
        <v>4</v>
      </c>
      <c r="F294" s="165">
        <v>50000</v>
      </c>
      <c r="G294" s="165">
        <v>0</v>
      </c>
      <c r="H294" s="166"/>
    </row>
    <row r="295" spans="1:8" s="27" customFormat="1" x14ac:dyDescent="0.25">
      <c r="A295" s="51" t="s">
        <v>524</v>
      </c>
      <c r="B295" s="51" t="s">
        <v>18</v>
      </c>
      <c r="C295" s="80" t="s">
        <v>80</v>
      </c>
      <c r="D295" s="60" t="s">
        <v>41</v>
      </c>
      <c r="E295" s="53" t="s">
        <v>4</v>
      </c>
      <c r="F295" s="54">
        <v>20000</v>
      </c>
      <c r="G295" s="54">
        <v>19029.63</v>
      </c>
      <c r="H295" s="55"/>
    </row>
    <row r="296" spans="1:8" s="27" customFormat="1" x14ac:dyDescent="0.25">
      <c r="A296" s="24" t="s">
        <v>525</v>
      </c>
      <c r="B296" s="24" t="s">
        <v>18</v>
      </c>
      <c r="C296" s="81" t="s">
        <v>495</v>
      </c>
      <c r="D296" s="9" t="s">
        <v>36</v>
      </c>
      <c r="E296" s="19" t="s">
        <v>26</v>
      </c>
      <c r="F296" s="10">
        <v>0</v>
      </c>
      <c r="G296" s="10">
        <v>0</v>
      </c>
      <c r="H296" s="11"/>
    </row>
    <row r="297" spans="1:8" s="42" customFormat="1" x14ac:dyDescent="0.25">
      <c r="A297" s="37" t="s">
        <v>526</v>
      </c>
      <c r="B297" s="37" t="s">
        <v>18</v>
      </c>
      <c r="C297" s="94" t="s">
        <v>83</v>
      </c>
      <c r="D297" s="38" t="s">
        <v>41</v>
      </c>
      <c r="E297" s="39" t="s">
        <v>4</v>
      </c>
      <c r="F297" s="40">
        <v>49400</v>
      </c>
      <c r="G297" s="239">
        <v>49400</v>
      </c>
      <c r="H297" s="41"/>
    </row>
    <row r="298" spans="1:8" s="27" customFormat="1" x14ac:dyDescent="0.25">
      <c r="A298" s="161" t="s">
        <v>527</v>
      </c>
      <c r="B298" s="161" t="s">
        <v>18</v>
      </c>
      <c r="C298" s="200" t="s">
        <v>87</v>
      </c>
      <c r="D298" s="170" t="s">
        <v>22</v>
      </c>
      <c r="E298" s="164" t="s">
        <v>26</v>
      </c>
      <c r="F298" s="165">
        <v>30000</v>
      </c>
      <c r="G298" s="165">
        <v>0</v>
      </c>
      <c r="H298" s="166"/>
    </row>
    <row r="299" spans="1:8" s="42" customFormat="1" x14ac:dyDescent="0.25">
      <c r="A299" s="161" t="s">
        <v>528</v>
      </c>
      <c r="B299" s="161" t="s">
        <v>18</v>
      </c>
      <c r="C299" s="238" t="s">
        <v>129</v>
      </c>
      <c r="D299" s="170" t="s">
        <v>22</v>
      </c>
      <c r="E299" s="164" t="s">
        <v>26</v>
      </c>
      <c r="F299" s="165">
        <v>25000</v>
      </c>
      <c r="G299" s="165">
        <v>0</v>
      </c>
      <c r="H299" s="168"/>
    </row>
    <row r="300" spans="1:8" s="27" customFormat="1" x14ac:dyDescent="0.25">
      <c r="A300" s="24" t="s">
        <v>529</v>
      </c>
      <c r="B300" s="24" t="s">
        <v>18</v>
      </c>
      <c r="C300" s="118" t="s">
        <v>496</v>
      </c>
      <c r="D300" s="9" t="s">
        <v>36</v>
      </c>
      <c r="E300" s="19" t="s">
        <v>26</v>
      </c>
      <c r="F300" s="10">
        <v>0</v>
      </c>
      <c r="G300" s="10">
        <v>0</v>
      </c>
      <c r="H300" s="33"/>
    </row>
    <row r="301" spans="1:8" s="63" customFormat="1" x14ac:dyDescent="0.25">
      <c r="A301" s="132" t="s">
        <v>530</v>
      </c>
      <c r="B301" s="132" t="s">
        <v>18</v>
      </c>
      <c r="C301" s="137" t="s">
        <v>497</v>
      </c>
      <c r="D301" s="133" t="s">
        <v>36</v>
      </c>
      <c r="E301" s="134" t="s">
        <v>26</v>
      </c>
      <c r="F301" s="135">
        <v>0</v>
      </c>
      <c r="G301" s="135">
        <v>0</v>
      </c>
      <c r="H301" s="136"/>
    </row>
    <row r="302" spans="1:8" s="27" customFormat="1" x14ac:dyDescent="0.25">
      <c r="A302" s="97" t="s">
        <v>531</v>
      </c>
      <c r="B302" s="97" t="s">
        <v>18</v>
      </c>
      <c r="C302" s="138" t="s">
        <v>498</v>
      </c>
      <c r="D302" s="98" t="s">
        <v>23</v>
      </c>
      <c r="E302" s="99" t="s">
        <v>26</v>
      </c>
      <c r="F302" s="100">
        <v>0</v>
      </c>
      <c r="G302" s="100">
        <v>0</v>
      </c>
      <c r="H302" s="101"/>
    </row>
    <row r="303" spans="1:8" s="27" customFormat="1" x14ac:dyDescent="0.25">
      <c r="A303" s="24" t="s">
        <v>532</v>
      </c>
      <c r="B303" s="24" t="s">
        <v>18</v>
      </c>
      <c r="C303" s="139" t="s">
        <v>499</v>
      </c>
      <c r="D303" s="9" t="s">
        <v>36</v>
      </c>
      <c r="E303" s="19" t="s">
        <v>26</v>
      </c>
      <c r="F303" s="10">
        <v>0</v>
      </c>
      <c r="G303" s="10">
        <v>0</v>
      </c>
      <c r="H303" s="11"/>
    </row>
    <row r="304" spans="1:8" s="27" customFormat="1" x14ac:dyDescent="0.25">
      <c r="A304" s="24" t="s">
        <v>533</v>
      </c>
      <c r="B304" s="24" t="s">
        <v>18</v>
      </c>
      <c r="C304" s="89" t="s">
        <v>500</v>
      </c>
      <c r="D304" s="9" t="s">
        <v>36</v>
      </c>
      <c r="E304" s="19" t="s">
        <v>26</v>
      </c>
      <c r="F304" s="10">
        <v>0</v>
      </c>
      <c r="G304" s="10">
        <v>0</v>
      </c>
      <c r="H304" s="33"/>
    </row>
    <row r="305" spans="1:8" s="42" customFormat="1" x14ac:dyDescent="0.25">
      <c r="A305" s="144" t="s">
        <v>534</v>
      </c>
      <c r="B305" s="144" t="s">
        <v>18</v>
      </c>
      <c r="C305" s="121" t="s">
        <v>501</v>
      </c>
      <c r="D305" s="145" t="s">
        <v>36</v>
      </c>
      <c r="E305" s="146" t="s">
        <v>26</v>
      </c>
      <c r="F305" s="147">
        <v>0</v>
      </c>
      <c r="G305" s="147">
        <v>0</v>
      </c>
      <c r="H305" s="234"/>
    </row>
    <row r="306" spans="1:8" s="27" customFormat="1" x14ac:dyDescent="0.25">
      <c r="A306" s="37" t="s">
        <v>535</v>
      </c>
      <c r="B306" s="37" t="s">
        <v>18</v>
      </c>
      <c r="C306" s="94" t="s">
        <v>502</v>
      </c>
      <c r="D306" s="38" t="s">
        <v>23</v>
      </c>
      <c r="E306" s="39" t="s">
        <v>26</v>
      </c>
      <c r="F306" s="40">
        <v>10000</v>
      </c>
      <c r="G306" s="40">
        <v>10000</v>
      </c>
      <c r="H306" s="78"/>
    </row>
    <row r="307" spans="1:8" s="27" customFormat="1" x14ac:dyDescent="0.25">
      <c r="A307" s="161" t="s">
        <v>536</v>
      </c>
      <c r="B307" s="161" t="s">
        <v>18</v>
      </c>
      <c r="C307" s="212" t="s">
        <v>503</v>
      </c>
      <c r="D307" s="170" t="s">
        <v>36</v>
      </c>
      <c r="E307" s="164" t="s">
        <v>26</v>
      </c>
      <c r="F307" s="165">
        <v>20000</v>
      </c>
      <c r="G307" s="165">
        <v>0</v>
      </c>
      <c r="H307" s="166"/>
    </row>
    <row r="308" spans="1:8" s="27" customFormat="1" x14ac:dyDescent="0.25">
      <c r="A308" s="161" t="s">
        <v>537</v>
      </c>
      <c r="B308" s="161" t="s">
        <v>18</v>
      </c>
      <c r="C308" s="212" t="s">
        <v>504</v>
      </c>
      <c r="D308" s="170" t="s">
        <v>23</v>
      </c>
      <c r="E308" s="164" t="s">
        <v>26</v>
      </c>
      <c r="F308" s="165">
        <v>24000</v>
      </c>
      <c r="G308" s="165">
        <v>0</v>
      </c>
      <c r="H308" s="166"/>
    </row>
    <row r="309" spans="1:8" s="27" customFormat="1" x14ac:dyDescent="0.25">
      <c r="A309" s="24" t="s">
        <v>538</v>
      </c>
      <c r="B309" s="24" t="s">
        <v>18</v>
      </c>
      <c r="C309" s="89" t="s">
        <v>505</v>
      </c>
      <c r="D309" s="9" t="s">
        <v>36</v>
      </c>
      <c r="E309" s="19" t="s">
        <v>26</v>
      </c>
      <c r="F309" s="10">
        <v>0</v>
      </c>
      <c r="G309" s="10">
        <v>0</v>
      </c>
      <c r="H309" s="11"/>
    </row>
    <row r="310" spans="1:8" s="27" customFormat="1" x14ac:dyDescent="0.25">
      <c r="A310" s="37" t="s">
        <v>539</v>
      </c>
      <c r="B310" s="37" t="s">
        <v>18</v>
      </c>
      <c r="C310" s="77" t="s">
        <v>76</v>
      </c>
      <c r="D310" s="38" t="s">
        <v>23</v>
      </c>
      <c r="E310" s="39" t="s">
        <v>4</v>
      </c>
      <c r="F310" s="40">
        <v>21000</v>
      </c>
      <c r="G310" s="40">
        <v>21000</v>
      </c>
      <c r="H310" s="78"/>
    </row>
    <row r="311" spans="1:8" s="27" customFormat="1" x14ac:dyDescent="0.25">
      <c r="A311" s="37" t="s">
        <v>540</v>
      </c>
      <c r="B311" s="37" t="s">
        <v>18</v>
      </c>
      <c r="C311" s="94" t="s">
        <v>506</v>
      </c>
      <c r="D311" s="38" t="s">
        <v>36</v>
      </c>
      <c r="E311" s="39" t="s">
        <v>26</v>
      </c>
      <c r="F311" s="40">
        <v>17092</v>
      </c>
      <c r="G311" s="40">
        <v>16990</v>
      </c>
      <c r="H311" s="78"/>
    </row>
    <row r="312" spans="1:8" s="27" customFormat="1" x14ac:dyDescent="0.25">
      <c r="A312" s="24" t="s">
        <v>541</v>
      </c>
      <c r="B312" s="24" t="s">
        <v>18</v>
      </c>
      <c r="C312" s="89" t="s">
        <v>507</v>
      </c>
      <c r="D312" s="9" t="s">
        <v>36</v>
      </c>
      <c r="E312" s="19" t="s">
        <v>26</v>
      </c>
      <c r="F312" s="10">
        <v>0</v>
      </c>
      <c r="G312" s="10">
        <v>0</v>
      </c>
      <c r="H312" s="33"/>
    </row>
    <row r="313" spans="1:8" s="27" customFormat="1" x14ac:dyDescent="0.25">
      <c r="A313" s="24" t="s">
        <v>542</v>
      </c>
      <c r="B313" s="24" t="s">
        <v>18</v>
      </c>
      <c r="C313" s="89" t="s">
        <v>508</v>
      </c>
      <c r="D313" s="9" t="s">
        <v>36</v>
      </c>
      <c r="E313" s="19" t="s">
        <v>26</v>
      </c>
      <c r="F313" s="10">
        <v>0</v>
      </c>
      <c r="G313" s="10">
        <v>0</v>
      </c>
      <c r="H313" s="33"/>
    </row>
    <row r="314" spans="1:8" s="27" customFormat="1" x14ac:dyDescent="0.25">
      <c r="A314" s="161" t="s">
        <v>543</v>
      </c>
      <c r="B314" s="161" t="s">
        <v>18</v>
      </c>
      <c r="C314" s="212" t="s">
        <v>509</v>
      </c>
      <c r="D314" s="170" t="s">
        <v>23</v>
      </c>
      <c r="E314" s="164" t="s">
        <v>26</v>
      </c>
      <c r="F314" s="165">
        <v>10000</v>
      </c>
      <c r="G314" s="165">
        <v>0</v>
      </c>
      <c r="H314" s="168"/>
    </row>
    <row r="315" spans="1:8" s="27" customFormat="1" x14ac:dyDescent="0.25">
      <c r="A315" s="161" t="s">
        <v>544</v>
      </c>
      <c r="B315" s="161" t="s">
        <v>18</v>
      </c>
      <c r="C315" s="212" t="s">
        <v>510</v>
      </c>
      <c r="D315" s="170" t="s">
        <v>30</v>
      </c>
      <c r="E315" s="164" t="s">
        <v>26</v>
      </c>
      <c r="F315" s="165">
        <v>20000</v>
      </c>
      <c r="G315" s="165">
        <v>0</v>
      </c>
      <c r="H315" s="166"/>
    </row>
    <row r="316" spans="1:8" s="27" customFormat="1" x14ac:dyDescent="0.25">
      <c r="A316" s="161" t="s">
        <v>545</v>
      </c>
      <c r="B316" s="161" t="s">
        <v>18</v>
      </c>
      <c r="C316" s="212" t="s">
        <v>511</v>
      </c>
      <c r="D316" s="170" t="s">
        <v>30</v>
      </c>
      <c r="E316" s="164" t="s">
        <v>26</v>
      </c>
      <c r="F316" s="165">
        <v>20000</v>
      </c>
      <c r="G316" s="165">
        <v>0</v>
      </c>
      <c r="H316" s="168"/>
    </row>
    <row r="317" spans="1:8" s="27" customFormat="1" x14ac:dyDescent="0.25">
      <c r="A317" s="161" t="s">
        <v>546</v>
      </c>
      <c r="B317" s="161" t="s">
        <v>18</v>
      </c>
      <c r="C317" s="212" t="s">
        <v>512</v>
      </c>
      <c r="D317" s="170" t="s">
        <v>30</v>
      </c>
      <c r="E317" s="164" t="s">
        <v>26</v>
      </c>
      <c r="F317" s="165">
        <v>20000</v>
      </c>
      <c r="G317" s="165">
        <v>0</v>
      </c>
      <c r="H317" s="168"/>
    </row>
    <row r="318" spans="1:8" s="27" customFormat="1" x14ac:dyDescent="0.25">
      <c r="A318" s="97" t="s">
        <v>715</v>
      </c>
      <c r="B318" s="97" t="s">
        <v>18</v>
      </c>
      <c r="C318" s="108" t="s">
        <v>731</v>
      </c>
      <c r="D318" s="98" t="s">
        <v>22</v>
      </c>
      <c r="E318" s="99" t="s">
        <v>4</v>
      </c>
      <c r="F318" s="100">
        <v>0</v>
      </c>
      <c r="G318" s="100">
        <v>0</v>
      </c>
      <c r="H318" s="101"/>
    </row>
    <row r="319" spans="1:8" s="27" customFormat="1" x14ac:dyDescent="0.25">
      <c r="A319" s="97" t="s">
        <v>716</v>
      </c>
      <c r="B319" s="97" t="s">
        <v>18</v>
      </c>
      <c r="C319" s="108" t="s">
        <v>732</v>
      </c>
      <c r="D319" s="98" t="s">
        <v>36</v>
      </c>
      <c r="E319" s="99" t="s">
        <v>4</v>
      </c>
      <c r="F319" s="100">
        <v>0</v>
      </c>
      <c r="G319" s="100">
        <v>0</v>
      </c>
      <c r="H319" s="101"/>
    </row>
    <row r="320" spans="1:8" s="27" customFormat="1" x14ac:dyDescent="0.25">
      <c r="A320" s="161" t="s">
        <v>717</v>
      </c>
      <c r="B320" s="161" t="s">
        <v>18</v>
      </c>
      <c r="C320" s="220" t="s">
        <v>733</v>
      </c>
      <c r="D320" s="170" t="s">
        <v>22</v>
      </c>
      <c r="E320" s="164" t="s">
        <v>26</v>
      </c>
      <c r="F320" s="165">
        <v>30000</v>
      </c>
      <c r="G320" s="165">
        <v>0</v>
      </c>
      <c r="H320" s="168"/>
    </row>
    <row r="321" spans="1:8" s="27" customFormat="1" x14ac:dyDescent="0.25">
      <c r="A321" s="161" t="s">
        <v>718</v>
      </c>
      <c r="B321" s="161" t="s">
        <v>18</v>
      </c>
      <c r="C321" s="220" t="s">
        <v>734</v>
      </c>
      <c r="D321" s="170" t="s">
        <v>36</v>
      </c>
      <c r="E321" s="164" t="s">
        <v>26</v>
      </c>
      <c r="F321" s="165">
        <v>5000</v>
      </c>
      <c r="G321" s="165">
        <v>0</v>
      </c>
      <c r="H321" s="168"/>
    </row>
    <row r="322" spans="1:8" s="27" customFormat="1" x14ac:dyDescent="0.25">
      <c r="A322" s="161" t="s">
        <v>719</v>
      </c>
      <c r="B322" s="161" t="s">
        <v>18</v>
      </c>
      <c r="C322" s="220" t="s">
        <v>735</v>
      </c>
      <c r="D322" s="170" t="s">
        <v>23</v>
      </c>
      <c r="E322" s="164" t="s">
        <v>26</v>
      </c>
      <c r="F322" s="165">
        <v>50000</v>
      </c>
      <c r="G322" s="165">
        <v>0</v>
      </c>
      <c r="H322" s="168"/>
    </row>
    <row r="323" spans="1:8" s="27" customFormat="1" x14ac:dyDescent="0.25">
      <c r="A323" s="161" t="s">
        <v>720</v>
      </c>
      <c r="B323" s="161" t="s">
        <v>18</v>
      </c>
      <c r="C323" s="220" t="s">
        <v>736</v>
      </c>
      <c r="D323" s="170" t="s">
        <v>23</v>
      </c>
      <c r="E323" s="164" t="s">
        <v>26</v>
      </c>
      <c r="F323" s="165">
        <v>10000</v>
      </c>
      <c r="G323" s="165">
        <v>0</v>
      </c>
      <c r="H323" s="168"/>
    </row>
    <row r="324" spans="1:8" s="27" customFormat="1" x14ac:dyDescent="0.25">
      <c r="A324" s="97" t="s">
        <v>721</v>
      </c>
      <c r="B324" s="97" t="s">
        <v>18</v>
      </c>
      <c r="C324" s="108" t="s">
        <v>737</v>
      </c>
      <c r="D324" s="98" t="s">
        <v>24</v>
      </c>
      <c r="E324" s="99" t="s">
        <v>4</v>
      </c>
      <c r="F324" s="100">
        <v>0</v>
      </c>
      <c r="G324" s="100">
        <v>0</v>
      </c>
      <c r="H324" s="101"/>
    </row>
    <row r="325" spans="1:8" s="27" customFormat="1" x14ac:dyDescent="0.25">
      <c r="A325" s="24" t="s">
        <v>722</v>
      </c>
      <c r="B325" s="24" t="s">
        <v>18</v>
      </c>
      <c r="C325" s="237" t="s">
        <v>738</v>
      </c>
      <c r="D325" s="9" t="s">
        <v>36</v>
      </c>
      <c r="E325" s="19" t="s">
        <v>26</v>
      </c>
      <c r="F325" s="10">
        <v>0</v>
      </c>
      <c r="G325" s="10">
        <v>0</v>
      </c>
      <c r="H325" s="33"/>
    </row>
    <row r="326" spans="1:8" s="27" customFormat="1" x14ac:dyDescent="0.25">
      <c r="A326" s="24" t="s">
        <v>723</v>
      </c>
      <c r="B326" s="24" t="s">
        <v>18</v>
      </c>
      <c r="C326" s="237" t="s">
        <v>739</v>
      </c>
      <c r="D326" s="9" t="s">
        <v>36</v>
      </c>
      <c r="E326" s="19" t="s">
        <v>26</v>
      </c>
      <c r="F326" s="10">
        <v>0</v>
      </c>
      <c r="G326" s="10">
        <v>0</v>
      </c>
      <c r="H326" s="33"/>
    </row>
    <row r="327" spans="1:8" s="27" customFormat="1" x14ac:dyDescent="0.25">
      <c r="A327" s="24" t="s">
        <v>724</v>
      </c>
      <c r="B327" s="24" t="s">
        <v>18</v>
      </c>
      <c r="C327" s="237" t="s">
        <v>740</v>
      </c>
      <c r="D327" s="9" t="s">
        <v>36</v>
      </c>
      <c r="E327" s="19" t="s">
        <v>26</v>
      </c>
      <c r="F327" s="10">
        <v>0</v>
      </c>
      <c r="G327" s="10">
        <v>0</v>
      </c>
      <c r="H327" s="33"/>
    </row>
    <row r="328" spans="1:8" s="27" customFormat="1" x14ac:dyDescent="0.25">
      <c r="A328" s="24" t="s">
        <v>725</v>
      </c>
      <c r="B328" s="24" t="s">
        <v>18</v>
      </c>
      <c r="C328" s="237" t="s">
        <v>741</v>
      </c>
      <c r="D328" s="9" t="s">
        <v>36</v>
      </c>
      <c r="E328" s="19" t="s">
        <v>26</v>
      </c>
      <c r="F328" s="10">
        <v>0</v>
      </c>
      <c r="G328" s="10">
        <v>0</v>
      </c>
      <c r="H328" s="33"/>
    </row>
    <row r="329" spans="1:8" s="27" customFormat="1" x14ac:dyDescent="0.25">
      <c r="A329" s="161" t="s">
        <v>726</v>
      </c>
      <c r="B329" s="161" t="s">
        <v>18</v>
      </c>
      <c r="C329" s="220" t="s">
        <v>742</v>
      </c>
      <c r="D329" s="170" t="s">
        <v>747</v>
      </c>
      <c r="E329" s="164" t="s">
        <v>4</v>
      </c>
      <c r="F329" s="165">
        <v>10000</v>
      </c>
      <c r="G329" s="165">
        <v>0</v>
      </c>
      <c r="H329" s="168"/>
    </row>
    <row r="330" spans="1:8" s="27" customFormat="1" x14ac:dyDescent="0.25">
      <c r="A330" s="161" t="s">
        <v>727</v>
      </c>
      <c r="B330" s="161" t="s">
        <v>18</v>
      </c>
      <c r="C330" s="220" t="s">
        <v>743</v>
      </c>
      <c r="D330" s="170" t="s">
        <v>23</v>
      </c>
      <c r="E330" s="164" t="s">
        <v>4</v>
      </c>
      <c r="F330" s="165">
        <v>7500</v>
      </c>
      <c r="G330" s="165">
        <v>0</v>
      </c>
      <c r="H330" s="168"/>
    </row>
    <row r="331" spans="1:8" s="27" customFormat="1" x14ac:dyDescent="0.25">
      <c r="A331" s="37" t="s">
        <v>728</v>
      </c>
      <c r="B331" s="37" t="s">
        <v>18</v>
      </c>
      <c r="C331" s="131" t="s">
        <v>744</v>
      </c>
      <c r="D331" s="38" t="s">
        <v>579</v>
      </c>
      <c r="E331" s="39" t="s">
        <v>4</v>
      </c>
      <c r="F331" s="40">
        <v>1418</v>
      </c>
      <c r="G331" s="40">
        <v>1270.5</v>
      </c>
      <c r="H331" s="41"/>
    </row>
    <row r="332" spans="1:8" s="27" customFormat="1" x14ac:dyDescent="0.25">
      <c r="A332" s="24" t="s">
        <v>729</v>
      </c>
      <c r="B332" s="24" t="s">
        <v>18</v>
      </c>
      <c r="C332" s="237" t="s">
        <v>745</v>
      </c>
      <c r="D332" s="9" t="s">
        <v>36</v>
      </c>
      <c r="E332" s="19" t="s">
        <v>26</v>
      </c>
      <c r="F332" s="10">
        <v>0</v>
      </c>
      <c r="G332" s="10">
        <v>-20000</v>
      </c>
      <c r="H332" s="33"/>
    </row>
    <row r="333" spans="1:8" s="27" customFormat="1" x14ac:dyDescent="0.25">
      <c r="A333" s="24" t="s">
        <v>730</v>
      </c>
      <c r="B333" s="24" t="s">
        <v>18</v>
      </c>
      <c r="C333" s="237" t="s">
        <v>746</v>
      </c>
      <c r="D333" s="9" t="s">
        <v>36</v>
      </c>
      <c r="E333" s="19" t="s">
        <v>26</v>
      </c>
      <c r="F333" s="10">
        <v>0</v>
      </c>
      <c r="G333" s="10">
        <v>-30000</v>
      </c>
      <c r="H333" s="33"/>
    </row>
    <row r="334" spans="1:8" s="20" customFormat="1" x14ac:dyDescent="0.25">
      <c r="A334" s="51" t="s">
        <v>560</v>
      </c>
      <c r="B334" s="51" t="s">
        <v>7</v>
      </c>
      <c r="C334" s="116" t="s">
        <v>56</v>
      </c>
      <c r="D334" s="60" t="s">
        <v>41</v>
      </c>
      <c r="E334" s="53" t="s">
        <v>4</v>
      </c>
      <c r="F334" s="61">
        <v>174488.69</v>
      </c>
      <c r="G334" s="140">
        <v>63426.17</v>
      </c>
      <c r="H334" s="55"/>
    </row>
    <row r="335" spans="1:8" s="20" customFormat="1" x14ac:dyDescent="0.25">
      <c r="A335" s="37" t="s">
        <v>561</v>
      </c>
      <c r="B335" s="37" t="s">
        <v>7</v>
      </c>
      <c r="C335" s="85" t="s">
        <v>68</v>
      </c>
      <c r="D335" s="38" t="s">
        <v>23</v>
      </c>
      <c r="E335" s="39" t="s">
        <v>26</v>
      </c>
      <c r="F335" s="43">
        <v>10000</v>
      </c>
      <c r="G335" s="44">
        <v>10000</v>
      </c>
      <c r="H335" s="78"/>
    </row>
    <row r="336" spans="1:8" s="20" customFormat="1" x14ac:dyDescent="0.25">
      <c r="A336" s="161" t="s">
        <v>562</v>
      </c>
      <c r="B336" s="161" t="s">
        <v>7</v>
      </c>
      <c r="C336" s="167" t="s">
        <v>547</v>
      </c>
      <c r="D336" s="170" t="s">
        <v>36</v>
      </c>
      <c r="E336" s="164" t="s">
        <v>4</v>
      </c>
      <c r="F336" s="165">
        <v>25000</v>
      </c>
      <c r="G336" s="203">
        <v>0</v>
      </c>
      <c r="H336" s="166"/>
    </row>
    <row r="337" spans="1:8" s="20" customFormat="1" x14ac:dyDescent="0.25">
      <c r="A337" s="37" t="s">
        <v>563</v>
      </c>
      <c r="B337" s="37" t="s">
        <v>7</v>
      </c>
      <c r="C337" s="85" t="s">
        <v>67</v>
      </c>
      <c r="D337" s="38" t="s">
        <v>23</v>
      </c>
      <c r="E337" s="39" t="s">
        <v>4</v>
      </c>
      <c r="F337" s="40">
        <v>10800</v>
      </c>
      <c r="G337" s="40">
        <v>10800</v>
      </c>
      <c r="H337" s="78"/>
    </row>
    <row r="338" spans="1:8" s="20" customFormat="1" x14ac:dyDescent="0.25">
      <c r="A338" s="161" t="s">
        <v>564</v>
      </c>
      <c r="B338" s="161" t="s">
        <v>7</v>
      </c>
      <c r="C338" s="222" t="s">
        <v>130</v>
      </c>
      <c r="D338" s="242" t="s">
        <v>25</v>
      </c>
      <c r="E338" s="164" t="s">
        <v>4</v>
      </c>
      <c r="F338" s="165">
        <v>2500</v>
      </c>
      <c r="G338" s="165">
        <v>1790.88</v>
      </c>
      <c r="H338" s="166"/>
    </row>
    <row r="339" spans="1:8" s="20" customFormat="1" x14ac:dyDescent="0.25">
      <c r="A339" s="37" t="s">
        <v>565</v>
      </c>
      <c r="B339" s="37" t="s">
        <v>7</v>
      </c>
      <c r="C339" s="85" t="s">
        <v>548</v>
      </c>
      <c r="D339" s="38" t="s">
        <v>23</v>
      </c>
      <c r="E339" s="39" t="s">
        <v>26</v>
      </c>
      <c r="F339" s="40">
        <v>10000</v>
      </c>
      <c r="G339" s="40">
        <v>10000</v>
      </c>
      <c r="H339" s="78"/>
    </row>
    <row r="340" spans="1:8" s="27" customFormat="1" x14ac:dyDescent="0.25">
      <c r="A340" s="144" t="s">
        <v>566</v>
      </c>
      <c r="B340" s="144" t="s">
        <v>7</v>
      </c>
      <c r="C340" s="141" t="s">
        <v>549</v>
      </c>
      <c r="D340" s="145" t="s">
        <v>36</v>
      </c>
      <c r="E340" s="146" t="s">
        <v>4</v>
      </c>
      <c r="F340" s="147">
        <v>0</v>
      </c>
      <c r="G340" s="147">
        <v>0</v>
      </c>
      <c r="H340" s="148"/>
    </row>
    <row r="341" spans="1:8" s="20" customFormat="1" x14ac:dyDescent="0.25">
      <c r="A341" s="144" t="s">
        <v>567</v>
      </c>
      <c r="B341" s="144" t="s">
        <v>7</v>
      </c>
      <c r="C341" s="141" t="s">
        <v>550</v>
      </c>
      <c r="D341" s="145" t="s">
        <v>36</v>
      </c>
      <c r="E341" s="146" t="s">
        <v>4</v>
      </c>
      <c r="F341" s="147">
        <v>0</v>
      </c>
      <c r="G341" s="147">
        <v>0</v>
      </c>
      <c r="H341" s="148"/>
    </row>
    <row r="342" spans="1:8" s="20" customFormat="1" x14ac:dyDescent="0.25">
      <c r="A342" s="37" t="s">
        <v>568</v>
      </c>
      <c r="B342" s="37" t="s">
        <v>7</v>
      </c>
      <c r="C342" s="85" t="s">
        <v>551</v>
      </c>
      <c r="D342" s="38" t="s">
        <v>25</v>
      </c>
      <c r="E342" s="39" t="s">
        <v>4</v>
      </c>
      <c r="F342" s="40">
        <v>3500</v>
      </c>
      <c r="G342" s="40">
        <v>3500</v>
      </c>
      <c r="H342" s="41"/>
    </row>
    <row r="343" spans="1:8" s="20" customFormat="1" x14ac:dyDescent="0.25">
      <c r="A343" s="24" t="s">
        <v>569</v>
      </c>
      <c r="B343" s="24" t="s">
        <v>7</v>
      </c>
      <c r="C343" s="118" t="s">
        <v>552</v>
      </c>
      <c r="D343" s="9" t="s">
        <v>36</v>
      </c>
      <c r="E343" s="19" t="s">
        <v>26</v>
      </c>
      <c r="F343" s="10">
        <v>0</v>
      </c>
      <c r="G343" s="10">
        <v>0</v>
      </c>
      <c r="H343" s="33"/>
    </row>
    <row r="344" spans="1:8" s="91" customFormat="1" ht="30" x14ac:dyDescent="0.25">
      <c r="A344" s="213" t="s">
        <v>570</v>
      </c>
      <c r="B344" s="213" t="s">
        <v>7</v>
      </c>
      <c r="C344" s="241" t="s">
        <v>553</v>
      </c>
      <c r="D344" s="215" t="s">
        <v>36</v>
      </c>
      <c r="E344" s="216" t="s">
        <v>26</v>
      </c>
      <c r="F344" s="217">
        <v>43767.72</v>
      </c>
      <c r="G344" s="217">
        <v>43767.72</v>
      </c>
      <c r="H344" s="218"/>
    </row>
    <row r="345" spans="1:8" s="45" customFormat="1" x14ac:dyDescent="0.25">
      <c r="A345" s="161" t="s">
        <v>571</v>
      </c>
      <c r="B345" s="161" t="s">
        <v>7</v>
      </c>
      <c r="C345" s="222" t="s">
        <v>554</v>
      </c>
      <c r="D345" s="170" t="s">
        <v>36</v>
      </c>
      <c r="E345" s="164" t="s">
        <v>4</v>
      </c>
      <c r="F345" s="165">
        <v>1295</v>
      </c>
      <c r="G345" s="165">
        <v>0</v>
      </c>
      <c r="H345" s="168"/>
    </row>
    <row r="346" spans="1:8" s="20" customFormat="1" x14ac:dyDescent="0.25">
      <c r="A346" s="172" t="s">
        <v>572</v>
      </c>
      <c r="B346" s="172" t="s">
        <v>7</v>
      </c>
      <c r="C346" s="240" t="s">
        <v>555</v>
      </c>
      <c r="D346" s="173" t="s">
        <v>36</v>
      </c>
      <c r="E346" s="174" t="s">
        <v>4</v>
      </c>
      <c r="F346" s="209">
        <v>42000</v>
      </c>
      <c r="G346" s="209">
        <v>42000</v>
      </c>
      <c r="H346" s="177"/>
    </row>
    <row r="347" spans="1:8" s="20" customFormat="1" x14ac:dyDescent="0.25">
      <c r="A347" s="37" t="s">
        <v>573</v>
      </c>
      <c r="B347" s="37" t="s">
        <v>7</v>
      </c>
      <c r="C347" s="142" t="s">
        <v>556</v>
      </c>
      <c r="D347" s="38" t="s">
        <v>25</v>
      </c>
      <c r="E347" s="39" t="s">
        <v>4</v>
      </c>
      <c r="F347" s="40">
        <v>1100</v>
      </c>
      <c r="G347" s="40">
        <v>1100</v>
      </c>
      <c r="H347" s="41"/>
    </row>
    <row r="348" spans="1:8" s="20" customFormat="1" x14ac:dyDescent="0.25">
      <c r="A348" s="97" t="s">
        <v>574</v>
      </c>
      <c r="B348" s="97" t="s">
        <v>7</v>
      </c>
      <c r="C348" s="143" t="s">
        <v>557</v>
      </c>
      <c r="D348" s="98" t="s">
        <v>36</v>
      </c>
      <c r="E348" s="99" t="s">
        <v>26</v>
      </c>
      <c r="F348" s="100">
        <v>0</v>
      </c>
      <c r="G348" s="100">
        <v>0</v>
      </c>
      <c r="H348" s="101"/>
    </row>
    <row r="349" spans="1:8" s="20" customFormat="1" x14ac:dyDescent="0.25">
      <c r="A349" s="37" t="s">
        <v>575</v>
      </c>
      <c r="B349" s="37" t="s">
        <v>7</v>
      </c>
      <c r="C349" s="142" t="s">
        <v>558</v>
      </c>
      <c r="D349" s="38" t="s">
        <v>25</v>
      </c>
      <c r="E349" s="39" t="s">
        <v>4</v>
      </c>
      <c r="F349" s="40">
        <v>1625</v>
      </c>
      <c r="G349" s="40">
        <v>1625</v>
      </c>
      <c r="H349" s="41"/>
    </row>
    <row r="350" spans="1:8" s="20" customFormat="1" x14ac:dyDescent="0.25">
      <c r="A350" s="161" t="s">
        <v>576</v>
      </c>
      <c r="B350" s="161" t="s">
        <v>7</v>
      </c>
      <c r="C350" s="222" t="s">
        <v>559</v>
      </c>
      <c r="D350" s="170" t="s">
        <v>36</v>
      </c>
      <c r="E350" s="164" t="s">
        <v>26</v>
      </c>
      <c r="F350" s="165">
        <v>10800</v>
      </c>
      <c r="G350" s="165">
        <v>0</v>
      </c>
      <c r="H350" s="168"/>
    </row>
    <row r="351" spans="1:8" s="20" customFormat="1" x14ac:dyDescent="0.25">
      <c r="A351" s="161" t="s">
        <v>600</v>
      </c>
      <c r="B351" s="161" t="s">
        <v>7</v>
      </c>
      <c r="C351" s="220" t="s">
        <v>601</v>
      </c>
      <c r="D351" s="170" t="s">
        <v>25</v>
      </c>
      <c r="E351" s="164" t="s">
        <v>4</v>
      </c>
      <c r="F351" s="165">
        <v>1000</v>
      </c>
      <c r="G351" s="165">
        <v>0</v>
      </c>
      <c r="H351" s="168"/>
    </row>
    <row r="352" spans="1:8" s="20" customFormat="1" x14ac:dyDescent="0.25">
      <c r="A352" s="37" t="s">
        <v>748</v>
      </c>
      <c r="B352" s="37" t="s">
        <v>7</v>
      </c>
      <c r="C352" s="131" t="s">
        <v>760</v>
      </c>
      <c r="D352" s="38" t="s">
        <v>672</v>
      </c>
      <c r="E352" s="39" t="s">
        <v>4</v>
      </c>
      <c r="F352" s="40">
        <v>5000</v>
      </c>
      <c r="G352" s="40">
        <v>5000</v>
      </c>
      <c r="H352" s="41"/>
    </row>
    <row r="353" spans="1:8" s="20" customFormat="1" x14ac:dyDescent="0.25">
      <c r="A353" s="172" t="s">
        <v>749</v>
      </c>
      <c r="B353" s="172" t="s">
        <v>7</v>
      </c>
      <c r="C353" s="219" t="s">
        <v>761</v>
      </c>
      <c r="D353" s="173" t="s">
        <v>36</v>
      </c>
      <c r="E353" s="174" t="s">
        <v>26</v>
      </c>
      <c r="F353" s="209">
        <v>127000</v>
      </c>
      <c r="G353" s="209">
        <v>127000</v>
      </c>
      <c r="H353" s="177"/>
    </row>
    <row r="354" spans="1:8" s="20" customFormat="1" x14ac:dyDescent="0.25">
      <c r="A354" s="172" t="s">
        <v>750</v>
      </c>
      <c r="B354" s="172" t="s">
        <v>7</v>
      </c>
      <c r="C354" s="219" t="s">
        <v>762</v>
      </c>
      <c r="D354" s="173" t="s">
        <v>36</v>
      </c>
      <c r="E354" s="174" t="s">
        <v>26</v>
      </c>
      <c r="F354" s="209">
        <v>42500</v>
      </c>
      <c r="G354" s="209">
        <v>42500</v>
      </c>
      <c r="H354" s="177"/>
    </row>
    <row r="355" spans="1:8" s="20" customFormat="1" x14ac:dyDescent="0.25">
      <c r="A355" s="172" t="s">
        <v>751</v>
      </c>
      <c r="B355" s="172" t="s">
        <v>7</v>
      </c>
      <c r="C355" s="219" t="s">
        <v>763</v>
      </c>
      <c r="D355" s="173" t="s">
        <v>23</v>
      </c>
      <c r="E355" s="174" t="s">
        <v>4</v>
      </c>
      <c r="F355" s="209">
        <v>20000</v>
      </c>
      <c r="G355" s="209">
        <v>20000</v>
      </c>
      <c r="H355" s="177"/>
    </row>
    <row r="356" spans="1:8" s="20" customFormat="1" x14ac:dyDescent="0.25">
      <c r="A356" s="161" t="s">
        <v>752</v>
      </c>
      <c r="B356" s="161" t="s">
        <v>7</v>
      </c>
      <c r="C356" s="220" t="s">
        <v>759</v>
      </c>
      <c r="D356" s="170" t="s">
        <v>22</v>
      </c>
      <c r="E356" s="164" t="s">
        <v>4</v>
      </c>
      <c r="F356" s="165">
        <v>15450</v>
      </c>
      <c r="G356" s="165">
        <v>3899.76</v>
      </c>
      <c r="H356" s="168"/>
    </row>
    <row r="357" spans="1:8" s="20" customFormat="1" x14ac:dyDescent="0.25">
      <c r="A357" s="161" t="s">
        <v>753</v>
      </c>
      <c r="B357" s="161" t="s">
        <v>7</v>
      </c>
      <c r="C357" s="220" t="s">
        <v>758</v>
      </c>
      <c r="D357" s="170" t="s">
        <v>23</v>
      </c>
      <c r="E357" s="164" t="s">
        <v>4</v>
      </c>
      <c r="F357" s="165">
        <v>23100</v>
      </c>
      <c r="G357" s="165">
        <v>0</v>
      </c>
      <c r="H357" s="168"/>
    </row>
    <row r="358" spans="1:8" s="20" customFormat="1" x14ac:dyDescent="0.25">
      <c r="A358" s="161" t="s">
        <v>754</v>
      </c>
      <c r="B358" s="161" t="s">
        <v>7</v>
      </c>
      <c r="C358" s="220" t="s">
        <v>757</v>
      </c>
      <c r="D358" s="170" t="s">
        <v>41</v>
      </c>
      <c r="E358" s="164" t="s">
        <v>4</v>
      </c>
      <c r="F358" s="165">
        <v>25000</v>
      </c>
      <c r="G358" s="165">
        <v>0</v>
      </c>
      <c r="H358" s="168"/>
    </row>
    <row r="359" spans="1:8" s="20" customFormat="1" x14ac:dyDescent="0.25">
      <c r="A359" s="161" t="s">
        <v>755</v>
      </c>
      <c r="B359" s="161" t="s">
        <v>7</v>
      </c>
      <c r="C359" s="220" t="s">
        <v>756</v>
      </c>
      <c r="D359" s="170" t="s">
        <v>41</v>
      </c>
      <c r="E359" s="164" t="s">
        <v>4</v>
      </c>
      <c r="F359" s="165">
        <v>25000</v>
      </c>
      <c r="G359" s="165">
        <v>0</v>
      </c>
      <c r="H359" s="168"/>
    </row>
    <row r="360" spans="1:8" ht="23.25" x14ac:dyDescent="0.35">
      <c r="A360" s="5"/>
      <c r="B360" s="5"/>
      <c r="C360" s="6"/>
      <c r="D360" s="6"/>
      <c r="E360" s="21"/>
      <c r="F360" s="23">
        <f>SUBTOTAL(109,Table6[Max Spend])</f>
        <v>8758047.2400000021</v>
      </c>
      <c r="G360" s="23">
        <f>SUBTOTAL(109,Table6[YTD Expenses])</f>
        <v>5188232.9399999985</v>
      </c>
      <c r="H360" s="7"/>
    </row>
    <row r="362" spans="1:8" x14ac:dyDescent="0.25">
      <c r="D362" s="1" t="s">
        <v>84</v>
      </c>
      <c r="F362" s="4">
        <f>5500000+5500000</f>
        <v>11000000</v>
      </c>
      <c r="G362" s="4">
        <f>5500000+5500000</f>
        <v>11000000</v>
      </c>
    </row>
    <row r="363" spans="1:8" s="3" customFormat="1" x14ac:dyDescent="0.25">
      <c r="C363" s="1"/>
      <c r="D363" s="1" t="s">
        <v>85</v>
      </c>
      <c r="E363" s="22"/>
      <c r="F363" s="16">
        <v>1779004.54</v>
      </c>
      <c r="G363" s="16">
        <v>1779004.54</v>
      </c>
    </row>
    <row r="364" spans="1:8" s="3" customFormat="1" x14ac:dyDescent="0.25">
      <c r="C364" s="1"/>
      <c r="D364" s="1" t="s">
        <v>86</v>
      </c>
      <c r="E364" s="22"/>
      <c r="F364" s="15">
        <f>SUM(F362:F363)</f>
        <v>12779004.539999999</v>
      </c>
      <c r="G364" s="15">
        <f>SUM(G362:G363)</f>
        <v>12779004.539999999</v>
      </c>
    </row>
    <row r="365" spans="1:8" s="3" customFormat="1" ht="15.75" thickBot="1" x14ac:dyDescent="0.3">
      <c r="C365" s="1"/>
      <c r="D365" s="1" t="s">
        <v>35</v>
      </c>
      <c r="E365" s="22"/>
      <c r="F365" s="17">
        <f>+F364-Table6[[#Totals],[Max Spend]]</f>
        <v>4020957.299999997</v>
      </c>
      <c r="G365" s="17">
        <f>+G364-Table6[[#Totals],[YTD Expenses]]</f>
        <v>7590771.6000000006</v>
      </c>
    </row>
    <row r="366" spans="1:8" s="3" customFormat="1" ht="15.75" thickTop="1" x14ac:dyDescent="0.25">
      <c r="C366" s="1"/>
      <c r="D366" s="1"/>
      <c r="E366" s="22"/>
      <c r="F366" s="4"/>
      <c r="G366" s="4"/>
    </row>
    <row r="367" spans="1:8" x14ac:dyDescent="0.25">
      <c r="A367" s="8"/>
      <c r="B367" s="8"/>
      <c r="C367" s="67" t="s">
        <v>10</v>
      </c>
      <c r="G367" s="4"/>
    </row>
    <row r="368" spans="1:8" s="3" customFormat="1" x14ac:dyDescent="0.25">
      <c r="A368" s="14"/>
      <c r="B368" s="14"/>
      <c r="C368" s="68" t="s">
        <v>28</v>
      </c>
      <c r="D368" s="1"/>
      <c r="E368" s="22"/>
      <c r="F368" s="31"/>
      <c r="G368" s="31"/>
    </row>
    <row r="369" spans="1:7" s="3" customFormat="1" x14ac:dyDescent="0.25">
      <c r="A369" s="13"/>
      <c r="B369" s="13"/>
      <c r="C369" s="68" t="s">
        <v>29</v>
      </c>
      <c r="D369" s="1"/>
      <c r="E369" s="22"/>
      <c r="F369" s="31"/>
      <c r="G369" s="31"/>
    </row>
    <row r="370" spans="1:7" s="3" customFormat="1" x14ac:dyDescent="0.25">
      <c r="A370" s="12"/>
      <c r="B370" s="12"/>
      <c r="C370" s="67" t="s">
        <v>27</v>
      </c>
      <c r="D370" s="1"/>
      <c r="E370" s="22"/>
      <c r="F370" s="31"/>
      <c r="G370" s="31"/>
    </row>
    <row r="371" spans="1:7" x14ac:dyDescent="0.25">
      <c r="A371" s="32"/>
      <c r="B371" s="32"/>
      <c r="C371" s="69" t="s">
        <v>19</v>
      </c>
      <c r="F371" s="31"/>
      <c r="G371" s="31"/>
    </row>
    <row r="372" spans="1:7" x14ac:dyDescent="0.25">
      <c r="A372" s="35"/>
      <c r="B372" s="35"/>
      <c r="C372" s="69" t="s">
        <v>59</v>
      </c>
      <c r="F372" s="31"/>
      <c r="G372" s="31"/>
    </row>
    <row r="373" spans="1:7" x14ac:dyDescent="0.25">
      <c r="F373" s="31"/>
      <c r="G373" s="31"/>
    </row>
    <row r="374" spans="1:7" x14ac:dyDescent="0.25">
      <c r="F374" s="31"/>
      <c r="G374" s="31"/>
    </row>
    <row r="375" spans="1:7" x14ac:dyDescent="0.25">
      <c r="F375" s="31"/>
      <c r="G375" s="31"/>
    </row>
    <row r="376" spans="1:7" x14ac:dyDescent="0.25">
      <c r="F376" s="31"/>
      <c r="G376" s="31"/>
    </row>
    <row r="377" spans="1:7" x14ac:dyDescent="0.25">
      <c r="F377" s="31"/>
      <c r="G377" s="31"/>
    </row>
    <row r="378" spans="1:7" x14ac:dyDescent="0.25">
      <c r="F378" s="31"/>
      <c r="G378" s="31"/>
    </row>
    <row r="379" spans="1:7" x14ac:dyDescent="0.25">
      <c r="F379" s="31"/>
      <c r="G379" s="31"/>
    </row>
    <row r="380" spans="1:7" x14ac:dyDescent="0.25">
      <c r="F380" s="31"/>
      <c r="G380" s="31"/>
    </row>
    <row r="381" spans="1:7" x14ac:dyDescent="0.25">
      <c r="F381" s="31"/>
      <c r="G381" s="31"/>
    </row>
    <row r="382" spans="1:7" x14ac:dyDescent="0.25">
      <c r="F382" s="31"/>
      <c r="G382" s="31"/>
    </row>
    <row r="383" spans="1:7" x14ac:dyDescent="0.25">
      <c r="F383" s="31"/>
      <c r="G383" s="31"/>
    </row>
    <row r="384" spans="1:7" x14ac:dyDescent="0.25">
      <c r="F384" s="31"/>
      <c r="G384" s="31"/>
    </row>
    <row r="385" spans="6:7" x14ac:dyDescent="0.25">
      <c r="F385" s="31"/>
      <c r="G385" s="31"/>
    </row>
    <row r="386" spans="6:7" x14ac:dyDescent="0.25">
      <c r="F386" s="31"/>
      <c r="G386" s="31"/>
    </row>
    <row r="387" spans="6:7" x14ac:dyDescent="0.25">
      <c r="G387" s="31"/>
    </row>
    <row r="388" spans="6:7" x14ac:dyDescent="0.25">
      <c r="G388" s="31"/>
    </row>
    <row r="389" spans="6:7" x14ac:dyDescent="0.25">
      <c r="G389" s="31"/>
    </row>
    <row r="390" spans="6:7" x14ac:dyDescent="0.25">
      <c r="G390" s="31"/>
    </row>
    <row r="391" spans="6:7" x14ac:dyDescent="0.25">
      <c r="G391" s="31"/>
    </row>
    <row r="392" spans="6:7" x14ac:dyDescent="0.25">
      <c r="G392" s="31"/>
    </row>
    <row r="393" spans="6:7" x14ac:dyDescent="0.25">
      <c r="G393" s="31"/>
    </row>
    <row r="394" spans="6:7" x14ac:dyDescent="0.25">
      <c r="G394" s="31"/>
    </row>
    <row r="395" spans="6:7" x14ac:dyDescent="0.25">
      <c r="G395" s="31"/>
    </row>
    <row r="396" spans="6:7" x14ac:dyDescent="0.25">
      <c r="G396" s="31"/>
    </row>
    <row r="397" spans="6:7" x14ac:dyDescent="0.25">
      <c r="G397" s="31"/>
    </row>
    <row r="398" spans="6:7" x14ac:dyDescent="0.25">
      <c r="G398" s="31"/>
    </row>
    <row r="399" spans="6:7" x14ac:dyDescent="0.25">
      <c r="G399" s="31"/>
    </row>
    <row r="400" spans="6:7" x14ac:dyDescent="0.25">
      <c r="G400" s="31"/>
    </row>
    <row r="401" spans="7:7" x14ac:dyDescent="0.25">
      <c r="G401" s="31"/>
    </row>
    <row r="402" spans="7:7" x14ac:dyDescent="0.25">
      <c r="G402" s="31"/>
    </row>
    <row r="403" spans="7:7" x14ac:dyDescent="0.25">
      <c r="G403" s="31"/>
    </row>
    <row r="404" spans="7:7" x14ac:dyDescent="0.25">
      <c r="G404" s="31"/>
    </row>
    <row r="405" spans="7:7" x14ac:dyDescent="0.25">
      <c r="G405" s="31"/>
    </row>
    <row r="406" spans="7:7" x14ac:dyDescent="0.25">
      <c r="G406" s="31"/>
    </row>
    <row r="407" spans="7:7" x14ac:dyDescent="0.25">
      <c r="G407" s="31"/>
    </row>
    <row r="408" spans="7:7" x14ac:dyDescent="0.25">
      <c r="G408" s="31"/>
    </row>
    <row r="409" spans="7:7" x14ac:dyDescent="0.25">
      <c r="G409" s="31"/>
    </row>
    <row r="410" spans="7:7" x14ac:dyDescent="0.25">
      <c r="G410" s="31"/>
    </row>
    <row r="411" spans="7:7" x14ac:dyDescent="0.25">
      <c r="G411" s="31"/>
    </row>
    <row r="412" spans="7:7" x14ac:dyDescent="0.25">
      <c r="G412" s="31"/>
    </row>
    <row r="413" spans="7:7" x14ac:dyDescent="0.25">
      <c r="G413" s="31"/>
    </row>
    <row r="414" spans="7:7" x14ac:dyDescent="0.25">
      <c r="G414" s="31"/>
    </row>
    <row r="415" spans="7:7" x14ac:dyDescent="0.25">
      <c r="G415" s="31"/>
    </row>
    <row r="416" spans="7:7" x14ac:dyDescent="0.25">
      <c r="G416" s="31"/>
    </row>
    <row r="417" spans="7:7" x14ac:dyDescent="0.25">
      <c r="G417" s="31"/>
    </row>
    <row r="418" spans="7:7" x14ac:dyDescent="0.25">
      <c r="G418" s="31"/>
    </row>
    <row r="419" spans="7:7" x14ac:dyDescent="0.25">
      <c r="G419" s="31"/>
    </row>
  </sheetData>
  <phoneticPr fontId="8" type="noConversion"/>
  <pageMargins left="0.7" right="0.7" top="0.75" bottom="0.75" header="0.3" footer="0.3"/>
  <pageSetup paperSize="5" scale="58" orientation="landscape" r:id="rId1"/>
  <headerFooter>
    <oddHeader>&amp;C&amp;"-,Bold"&amp;16COUNCIL DISTRICT SERVICE FUND FY2015</oddHeader>
    <oddFooter>Page &amp;P of &amp;N</oddFooter>
  </headerFooter>
  <rowBreaks count="1" manualBreakCount="1">
    <brk id="336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0F6-33D5-4A12-86E5-573624085B12}">
  <dimension ref="A3:C15"/>
  <sheetViews>
    <sheetView workbookViewId="0">
      <selection activeCell="A4" sqref="A4:C14"/>
    </sheetView>
  </sheetViews>
  <sheetFormatPr defaultRowHeight="15" x14ac:dyDescent="0.25"/>
  <cols>
    <col min="1" max="1" width="13.140625" bestFit="1" customWidth="1"/>
    <col min="2" max="2" width="17.7109375" bestFit="1" customWidth="1"/>
    <col min="3" max="3" width="20" bestFit="1" customWidth="1"/>
  </cols>
  <sheetData>
    <row r="3" spans="1:3" x14ac:dyDescent="0.25">
      <c r="A3" s="28" t="s">
        <v>37</v>
      </c>
      <c r="B3" s="3" t="s">
        <v>39</v>
      </c>
      <c r="C3" s="3" t="s">
        <v>40</v>
      </c>
    </row>
    <row r="4" spans="1:3" x14ac:dyDescent="0.25">
      <c r="A4" s="29" t="s">
        <v>15</v>
      </c>
      <c r="B4" s="30">
        <v>848810.9</v>
      </c>
      <c r="C4" s="30">
        <v>444155.86</v>
      </c>
    </row>
    <row r="5" spans="1:3" x14ac:dyDescent="0.25">
      <c r="A5" s="29" t="s">
        <v>16</v>
      </c>
      <c r="B5" s="30">
        <v>896609.57</v>
      </c>
      <c r="C5" s="30">
        <v>428562.51</v>
      </c>
    </row>
    <row r="6" spans="1:3" x14ac:dyDescent="0.25">
      <c r="A6" s="29" t="s">
        <v>8</v>
      </c>
      <c r="B6" s="30">
        <v>821642.71</v>
      </c>
      <c r="C6" s="30">
        <v>444749.44</v>
      </c>
    </row>
    <row r="7" spans="1:3" x14ac:dyDescent="0.25">
      <c r="A7" s="29" t="s">
        <v>9</v>
      </c>
      <c r="B7" s="30">
        <v>903508.21</v>
      </c>
      <c r="C7" s="30">
        <v>327779.5</v>
      </c>
    </row>
    <row r="8" spans="1:3" x14ac:dyDescent="0.25">
      <c r="A8" s="29" t="s">
        <v>17</v>
      </c>
      <c r="B8" s="30">
        <v>739120.35</v>
      </c>
      <c r="C8" s="30">
        <v>522210.39</v>
      </c>
    </row>
    <row r="9" spans="1:3" x14ac:dyDescent="0.25">
      <c r="A9" s="29" t="s">
        <v>11</v>
      </c>
      <c r="B9" s="30">
        <v>802145.19000000006</v>
      </c>
      <c r="C9" s="30">
        <v>678651.28</v>
      </c>
    </row>
    <row r="10" spans="1:3" x14ac:dyDescent="0.25">
      <c r="A10" s="29" t="s">
        <v>13</v>
      </c>
      <c r="B10" s="30">
        <v>892888.35</v>
      </c>
      <c r="C10" s="30">
        <v>656861.01</v>
      </c>
    </row>
    <row r="11" spans="1:3" x14ac:dyDescent="0.25">
      <c r="A11" s="29" t="s">
        <v>14</v>
      </c>
      <c r="B11" s="30">
        <v>615349.39000000013</v>
      </c>
      <c r="C11" s="30">
        <v>497249.9</v>
      </c>
    </row>
    <row r="12" spans="1:3" x14ac:dyDescent="0.25">
      <c r="A12" s="29" t="s">
        <v>12</v>
      </c>
      <c r="B12" s="30">
        <v>814246.30999999994</v>
      </c>
      <c r="C12" s="30">
        <v>504804.4</v>
      </c>
    </row>
    <row r="13" spans="1:3" x14ac:dyDescent="0.25">
      <c r="A13" s="29" t="s">
        <v>18</v>
      </c>
      <c r="B13" s="30">
        <v>802799.85</v>
      </c>
      <c r="C13" s="30">
        <v>296799.12</v>
      </c>
    </row>
    <row r="14" spans="1:3" x14ac:dyDescent="0.25">
      <c r="A14" s="29" t="s">
        <v>7</v>
      </c>
      <c r="B14" s="30">
        <v>620926.41</v>
      </c>
      <c r="C14" s="30">
        <v>386409.53</v>
      </c>
    </row>
    <row r="15" spans="1:3" x14ac:dyDescent="0.25">
      <c r="A15" s="29" t="s">
        <v>38</v>
      </c>
      <c r="B15" s="30">
        <v>8758047.2399999984</v>
      </c>
      <c r="C15" s="30">
        <v>5188232.9400000004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3472-41AE-4A3F-B1E5-2460DFE590D9}">
  <dimension ref="A3:C30"/>
  <sheetViews>
    <sheetView workbookViewId="0">
      <selection activeCell="D34" sqref="D34"/>
    </sheetView>
  </sheetViews>
  <sheetFormatPr defaultRowHeight="15" x14ac:dyDescent="0.25"/>
  <cols>
    <col min="1" max="1" width="22.7109375" bestFit="1" customWidth="1"/>
    <col min="2" max="2" width="20" bestFit="1" customWidth="1"/>
    <col min="3" max="3" width="17.7109375" bestFit="1" customWidth="1"/>
  </cols>
  <sheetData>
    <row r="3" spans="1:3" x14ac:dyDescent="0.25">
      <c r="A3" s="28" t="s">
        <v>37</v>
      </c>
      <c r="B3" s="3" t="s">
        <v>40</v>
      </c>
      <c r="C3" s="3" t="s">
        <v>39</v>
      </c>
    </row>
    <row r="4" spans="1:3" x14ac:dyDescent="0.25">
      <c r="A4" s="29" t="s">
        <v>579</v>
      </c>
      <c r="B4" s="30">
        <v>1270.5</v>
      </c>
      <c r="C4" s="30">
        <v>11418</v>
      </c>
    </row>
    <row r="5" spans="1:3" x14ac:dyDescent="0.25">
      <c r="A5" s="29" t="s">
        <v>577</v>
      </c>
      <c r="B5" s="30">
        <v>16515.650000000001</v>
      </c>
      <c r="C5" s="30">
        <v>46434.17</v>
      </c>
    </row>
    <row r="6" spans="1:3" x14ac:dyDescent="0.25">
      <c r="A6" s="29" t="s">
        <v>25</v>
      </c>
      <c r="B6" s="30">
        <v>9686.51</v>
      </c>
      <c r="C6" s="30">
        <v>11630.6</v>
      </c>
    </row>
    <row r="7" spans="1:3" x14ac:dyDescent="0.25">
      <c r="A7" s="29" t="s">
        <v>31</v>
      </c>
      <c r="B7" s="30">
        <v>23668</v>
      </c>
      <c r="C7" s="30">
        <v>42768.35</v>
      </c>
    </row>
    <row r="8" spans="1:3" x14ac:dyDescent="0.25">
      <c r="A8" s="29" t="s">
        <v>30</v>
      </c>
      <c r="B8" s="30">
        <v>24035.75</v>
      </c>
      <c r="C8" s="30">
        <v>138816.72999999998</v>
      </c>
    </row>
    <row r="9" spans="1:3" x14ac:dyDescent="0.25">
      <c r="A9" s="29" t="s">
        <v>34</v>
      </c>
      <c r="B9" s="30">
        <v>284988.27</v>
      </c>
      <c r="C9" s="30">
        <v>336601.27</v>
      </c>
    </row>
    <row r="10" spans="1:3" x14ac:dyDescent="0.25">
      <c r="A10" s="29" t="s">
        <v>23</v>
      </c>
      <c r="B10" s="30">
        <v>910692.32</v>
      </c>
      <c r="C10" s="30">
        <v>1730755.7699999998</v>
      </c>
    </row>
    <row r="11" spans="1:3" x14ac:dyDescent="0.25">
      <c r="A11" s="29" t="s">
        <v>22</v>
      </c>
      <c r="B11" s="30">
        <v>1513273.0099999998</v>
      </c>
      <c r="C11" s="30">
        <v>2345391.5199999996</v>
      </c>
    </row>
    <row r="12" spans="1:3" x14ac:dyDescent="0.25">
      <c r="A12" s="29" t="s">
        <v>33</v>
      </c>
      <c r="B12" s="30">
        <v>34537.83</v>
      </c>
      <c r="C12" s="30">
        <v>44537.83</v>
      </c>
    </row>
    <row r="13" spans="1:3" x14ac:dyDescent="0.25">
      <c r="A13" s="29" t="s">
        <v>36</v>
      </c>
      <c r="B13" s="30">
        <v>1516973.0400000003</v>
      </c>
      <c r="C13" s="30">
        <v>1952762.6</v>
      </c>
    </row>
    <row r="14" spans="1:3" x14ac:dyDescent="0.25">
      <c r="A14" s="29" t="s">
        <v>32</v>
      </c>
      <c r="B14" s="30">
        <v>0</v>
      </c>
      <c r="C14" s="30">
        <v>15000</v>
      </c>
    </row>
    <row r="15" spans="1:3" x14ac:dyDescent="0.25">
      <c r="A15" s="29" t="s">
        <v>747</v>
      </c>
      <c r="B15" s="30">
        <v>0</v>
      </c>
      <c r="C15" s="30">
        <v>10000</v>
      </c>
    </row>
    <row r="16" spans="1:3" x14ac:dyDescent="0.25">
      <c r="A16" s="29" t="s">
        <v>672</v>
      </c>
      <c r="B16" s="30">
        <v>5000</v>
      </c>
      <c r="C16" s="30">
        <v>15000</v>
      </c>
    </row>
    <row r="17" spans="1:3" x14ac:dyDescent="0.25">
      <c r="A17" s="29" t="s">
        <v>24</v>
      </c>
      <c r="B17" s="30">
        <v>0</v>
      </c>
      <c r="C17" s="30">
        <v>40430</v>
      </c>
    </row>
    <row r="18" spans="1:3" x14ac:dyDescent="0.25">
      <c r="A18" s="29" t="s">
        <v>671</v>
      </c>
      <c r="B18" s="30">
        <v>0</v>
      </c>
      <c r="C18" s="30">
        <v>85000</v>
      </c>
    </row>
    <row r="19" spans="1:3" x14ac:dyDescent="0.25">
      <c r="A19" s="29" t="s">
        <v>41</v>
      </c>
      <c r="B19" s="30">
        <v>667843.67000000004</v>
      </c>
      <c r="C19" s="30">
        <v>1407296.4</v>
      </c>
    </row>
    <row r="20" spans="1:3" x14ac:dyDescent="0.25">
      <c r="A20" s="29" t="s">
        <v>588</v>
      </c>
      <c r="B20" s="30">
        <v>12913.15</v>
      </c>
      <c r="C20" s="30">
        <v>15000</v>
      </c>
    </row>
    <row r="21" spans="1:3" x14ac:dyDescent="0.25">
      <c r="A21" s="29" t="s">
        <v>578</v>
      </c>
      <c r="B21" s="30">
        <v>2090</v>
      </c>
      <c r="C21" s="30">
        <v>2090</v>
      </c>
    </row>
    <row r="22" spans="1:3" x14ac:dyDescent="0.25">
      <c r="A22" s="29" t="s">
        <v>648</v>
      </c>
      <c r="B22" s="30">
        <v>0</v>
      </c>
      <c r="C22" s="30">
        <v>35000</v>
      </c>
    </row>
    <row r="23" spans="1:3" x14ac:dyDescent="0.25">
      <c r="A23" s="29" t="s">
        <v>181</v>
      </c>
      <c r="B23" s="30">
        <v>10750</v>
      </c>
      <c r="C23" s="30">
        <v>160579</v>
      </c>
    </row>
    <row r="24" spans="1:3" x14ac:dyDescent="0.25">
      <c r="A24" s="29" t="s">
        <v>79</v>
      </c>
      <c r="B24" s="30">
        <v>4563.4399999999996</v>
      </c>
      <c r="C24" s="30">
        <v>10000</v>
      </c>
    </row>
    <row r="25" spans="1:3" x14ac:dyDescent="0.25">
      <c r="A25" s="29" t="s">
        <v>182</v>
      </c>
      <c r="B25" s="30">
        <v>0</v>
      </c>
      <c r="C25" s="30">
        <v>50000</v>
      </c>
    </row>
    <row r="26" spans="1:3" x14ac:dyDescent="0.25">
      <c r="A26" s="29" t="s">
        <v>580</v>
      </c>
      <c r="B26" s="30">
        <v>49500</v>
      </c>
      <c r="C26" s="30">
        <v>59500</v>
      </c>
    </row>
    <row r="27" spans="1:3" x14ac:dyDescent="0.25">
      <c r="A27" s="29" t="s">
        <v>581</v>
      </c>
      <c r="B27" s="30">
        <v>59636.800000000003</v>
      </c>
      <c r="C27" s="30">
        <v>60000</v>
      </c>
    </row>
    <row r="28" spans="1:3" x14ac:dyDescent="0.25">
      <c r="A28" s="29" t="s">
        <v>582</v>
      </c>
      <c r="B28" s="30">
        <v>40295</v>
      </c>
      <c r="C28" s="30">
        <v>120155</v>
      </c>
    </row>
    <row r="29" spans="1:3" x14ac:dyDescent="0.25">
      <c r="A29" s="29" t="s">
        <v>617</v>
      </c>
      <c r="B29" s="30">
        <v>0</v>
      </c>
      <c r="C29" s="30">
        <v>11880</v>
      </c>
    </row>
    <row r="30" spans="1:3" x14ac:dyDescent="0.25">
      <c r="A30" s="29" t="s">
        <v>38</v>
      </c>
      <c r="B30" s="30">
        <v>5188232.9400000004</v>
      </c>
      <c r="C30" s="30">
        <v>8758047.2400000002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C5FE87-4404-436B-AA65-526EF9D465B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CDSF Dashboard</vt:lpstr>
      <vt:lpstr>Totals by District</vt:lpstr>
      <vt:lpstr>Totals by Department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Hamilton, Merrick - FIN</cp:lastModifiedBy>
  <cp:lastPrinted>2023-04-12T17:33:06Z</cp:lastPrinted>
  <dcterms:created xsi:type="dcterms:W3CDTF">2014-06-27T03:00:41Z</dcterms:created>
  <dcterms:modified xsi:type="dcterms:W3CDTF">2023-09-06T20:14:38Z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