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P\AdministrativeOfficeOfCityCouncil\City Council FY2020\FY20 CDSF\"/>
    </mc:Choice>
  </mc:AlternateContent>
  <xr:revisionPtr revIDLastSave="0" documentId="13_ncr:1_{8019031B-5D42-4739-AF54-C777CDC1157D}" xr6:coauthVersionLast="45" xr6:coauthVersionMax="45" xr10:uidLastSave="{00000000-0000-0000-0000-000000000000}"/>
  <bookViews>
    <workbookView xWindow="28680" yWindow="-120" windowWidth="29040" windowHeight="15840" tabRatio="572" xr2:uid="{00000000-000D-0000-FFFF-FFFF00000000}"/>
  </bookViews>
  <sheets>
    <sheet name="CDSF Dashboard" sheetId="10" r:id="rId1"/>
    <sheet name="Totals by District" sheetId="15" r:id="rId2"/>
    <sheet name="Totals by Department" sheetId="16" r:id="rId3"/>
  </sheets>
  <definedNames>
    <definedName name="_xlnm.Print_Area" localSheetId="0">'CDSF Dashboard'!$A$1:$K$330</definedName>
    <definedName name="_xlnm.Print_Titles" localSheetId="0">'CDSF Dashboard'!$1:$1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9" i="10" l="1"/>
  <c r="H319" i="10"/>
  <c r="H321" i="10" l="1"/>
  <c r="G321" i="10"/>
  <c r="H323" i="10" l="1"/>
  <c r="G323" i="10"/>
  <c r="H324" i="10" l="1"/>
  <c r="G32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Hamilton, Merrick - FIN</author>
  </authors>
  <commentList>
    <comment ref="C221" authorId="0" shapeId="0" xr:uid="{E65F2D58-13E6-4871-9D92-E8CE90F6B71A}">
      <text>
        <r>
          <rPr>
            <b/>
            <sz val="9"/>
            <color indexed="81"/>
            <rFont val="Tahoma"/>
            <family val="2"/>
          </rPr>
          <t>Hamilton, Merrick - FIN:</t>
        </r>
        <r>
          <rPr>
            <sz val="9"/>
            <color indexed="81"/>
            <rFont val="Tahoma"/>
            <family val="2"/>
          </rPr>
          <t xml:space="preserve">
Check with Anna Sedillo in November</t>
        </r>
      </text>
    </comment>
    <comment ref="C222" authorId="0" shapeId="0" xr:uid="{9B134E3A-EF6C-4A3F-816E-3068AAB5AB2D}">
      <text>
        <r>
          <rPr>
            <b/>
            <sz val="9"/>
            <color indexed="81"/>
            <rFont val="Tahoma"/>
            <family val="2"/>
          </rPr>
          <t>Hamilton, Merrick - FIN:</t>
        </r>
        <r>
          <rPr>
            <sz val="9"/>
            <color indexed="81"/>
            <rFont val="Tahoma"/>
            <family val="2"/>
          </rPr>
          <t xml:space="preserve">
Check with Anna Sedillo in November</t>
        </r>
      </text>
    </comment>
  </commentList>
</comments>
</file>

<file path=xl/sharedStrings.xml><?xml version="1.0" encoding="utf-8"?>
<sst xmlns="http://schemas.openxmlformats.org/spreadsheetml/2006/main" count="1638" uniqueCount="683">
  <si>
    <t>Project Name</t>
  </si>
  <si>
    <t>Funds</t>
  </si>
  <si>
    <t>Department</t>
  </si>
  <si>
    <t>Max Spend</t>
  </si>
  <si>
    <t>Date Sent</t>
  </si>
  <si>
    <t>Operating</t>
  </si>
  <si>
    <t>Title</t>
  </si>
  <si>
    <t>District</t>
  </si>
  <si>
    <t>K</t>
  </si>
  <si>
    <t>C</t>
  </si>
  <si>
    <t>D</t>
  </si>
  <si>
    <t>Status</t>
  </si>
  <si>
    <t>Completed</t>
  </si>
  <si>
    <t>F</t>
  </si>
  <si>
    <t>I</t>
  </si>
  <si>
    <t>G</t>
  </si>
  <si>
    <t>H</t>
  </si>
  <si>
    <t>A</t>
  </si>
  <si>
    <t>B</t>
  </si>
  <si>
    <t>E</t>
  </si>
  <si>
    <t>J</t>
  </si>
  <si>
    <t>Cancelled</t>
  </si>
  <si>
    <t>YTD Expenses</t>
  </si>
  <si>
    <t>WBS</t>
  </si>
  <si>
    <t>Comments</t>
  </si>
  <si>
    <t>CASE</t>
  </si>
  <si>
    <t>HPD</t>
  </si>
  <si>
    <t>HPARD</t>
  </si>
  <si>
    <t>PD</t>
  </si>
  <si>
    <t>CNL</t>
  </si>
  <si>
    <t>Capital</t>
  </si>
  <si>
    <t>Fund 4515</t>
  </si>
  <si>
    <t>Townwood Park - 2 PT Employees</t>
  </si>
  <si>
    <t>In process</t>
  </si>
  <si>
    <t xml:space="preserve">Metro </t>
  </si>
  <si>
    <t>4 Part time Staffers in HHD</t>
  </si>
  <si>
    <t>Marian Park - Two Additional Part-time Staffers</t>
  </si>
  <si>
    <t>HFD</t>
  </si>
  <si>
    <t>DON</t>
  </si>
  <si>
    <t>MOCA</t>
  </si>
  <si>
    <t>Scott Street (610 and OST) - Beautification on the median</t>
  </si>
  <si>
    <t>OBO</t>
  </si>
  <si>
    <t>Mini-murals (4)</t>
  </si>
  <si>
    <t>HPL</t>
  </si>
  <si>
    <t>HHD</t>
  </si>
  <si>
    <t>BARC</t>
  </si>
  <si>
    <t>DIFFERENCE</t>
  </si>
  <si>
    <t xml:space="preserve">Overtime for HPD Northwest Division - 4th of July </t>
  </si>
  <si>
    <t>HPD Overtime - Northwest Division</t>
  </si>
  <si>
    <t>Mowing - Elmview, Woodvine &amp; Rigel ditches</t>
  </si>
  <si>
    <t>HPW</t>
  </si>
  <si>
    <t>Second Chance Job Fair</t>
  </si>
  <si>
    <t>MOED</t>
  </si>
  <si>
    <t>E-1-19</t>
  </si>
  <si>
    <t>E-2-19</t>
  </si>
  <si>
    <t>E-3-19</t>
  </si>
  <si>
    <t>E-4-19</t>
  </si>
  <si>
    <t>E-5-19</t>
  </si>
  <si>
    <t>E-6-19</t>
  </si>
  <si>
    <t>E-7-19</t>
  </si>
  <si>
    <t>E-8-19</t>
  </si>
  <si>
    <t>E-9-19</t>
  </si>
  <si>
    <t>E-10-19</t>
  </si>
  <si>
    <t>E-11-19</t>
  </si>
  <si>
    <t>E-12-19</t>
  </si>
  <si>
    <t>E-13-19</t>
  </si>
  <si>
    <t>E-14-19</t>
  </si>
  <si>
    <t>E-15-19</t>
  </si>
  <si>
    <t>E-16-19</t>
  </si>
  <si>
    <t>E-17-19</t>
  </si>
  <si>
    <t>E-18-19</t>
  </si>
  <si>
    <t>Healthy Pets, Health Streets spay/neutering</t>
  </si>
  <si>
    <t>HPD - Vice/DRT Overtime - Gulf Freeway between Wayside and Edgebrook</t>
  </si>
  <si>
    <t xml:space="preserve">Part-timer w/HHD's Area Agency on Aging </t>
  </si>
  <si>
    <t>FY2019 BUDGET</t>
  </si>
  <si>
    <t>FY2018 ROLLOVER</t>
  </si>
  <si>
    <t>TOTAL FY2019 BUDGET</t>
  </si>
  <si>
    <t>Heights, Montrose, Upper Kirby, and greater Meyerland neighborhoods - matching grants</t>
  </si>
  <si>
    <t>E-19-19</t>
  </si>
  <si>
    <t>E-20-19</t>
  </si>
  <si>
    <t>E-21-19</t>
  </si>
  <si>
    <t>E-22-19</t>
  </si>
  <si>
    <t>E-23-19</t>
  </si>
  <si>
    <t>E-24-19</t>
  </si>
  <si>
    <t>E-25-19</t>
  </si>
  <si>
    <t>E-26-19</t>
  </si>
  <si>
    <t>E-27-19</t>
  </si>
  <si>
    <t>E-28-19</t>
  </si>
  <si>
    <t>E-29-19</t>
  </si>
  <si>
    <t>HFD Extractors</t>
  </si>
  <si>
    <t>Henderson Park - ADA Portacan</t>
  </si>
  <si>
    <t>Central Depository &amp; North Main Depository - backlog of junk/tree waste services</t>
  </si>
  <si>
    <t>B-Cycle - Sawyer Yards</t>
  </si>
  <si>
    <t xml:space="preserve">B-Cycle - Eastwood Park </t>
  </si>
  <si>
    <t>Community Centers - library books</t>
  </si>
  <si>
    <t>Makerspaces - Burnett ES, Burbank MS, &amp; Fonville MS</t>
  </si>
  <si>
    <t>Street lights - Green Ash, from Renwick to Alder</t>
  </si>
  <si>
    <t>Shopping Cart retrieval</t>
  </si>
  <si>
    <t>Row Labels</t>
  </si>
  <si>
    <t>Grand Total</t>
  </si>
  <si>
    <t>Sum of Max Spend</t>
  </si>
  <si>
    <t>Sum of YTD Expenses</t>
  </si>
  <si>
    <t>Funding for 2019 Theater District Open House</t>
  </si>
  <si>
    <t>Relocation of traffic control box</t>
  </si>
  <si>
    <t>Sharpstown Park - additional basketball goal at tennis courts</t>
  </si>
  <si>
    <t>ATV for patrol on Sims Bayou</t>
  </si>
  <si>
    <t>Street Lights (A-2-19)</t>
  </si>
  <si>
    <t>HPD Overtime - North Division (A-4-19)(R826)</t>
  </si>
  <si>
    <t>RL &amp; Cora Johnson Park - Fence Screen (A-15-19)</t>
  </si>
  <si>
    <t>RL &amp; Cora Johnson Park - fence screen</t>
  </si>
  <si>
    <t>Alabonson Rd. Fence Screen</t>
  </si>
  <si>
    <t>Microchipping - 500 pets</t>
  </si>
  <si>
    <t xml:space="preserve">Street Lights - Maux Dr. </t>
  </si>
  <si>
    <t>FY19/20 Horse Sponsorship</t>
  </si>
  <si>
    <t>Street lights - S. Parkview and Holly Oak Park</t>
  </si>
  <si>
    <t>HPD Overtime - North Division</t>
  </si>
  <si>
    <t>Agnes Moffitt Park</t>
  </si>
  <si>
    <t>NTMP - speed cushions ($250k)</t>
  </si>
  <si>
    <t>A-1-20</t>
  </si>
  <si>
    <t>A-2-20</t>
  </si>
  <si>
    <t>A-3-20</t>
  </si>
  <si>
    <t>A-4-20</t>
  </si>
  <si>
    <t>A-5-20</t>
  </si>
  <si>
    <t>A-6-20</t>
  </si>
  <si>
    <t>A-7-20</t>
  </si>
  <si>
    <t>A-8-20</t>
  </si>
  <si>
    <t>A-9-20</t>
  </si>
  <si>
    <t>A-10-20</t>
  </si>
  <si>
    <t>A-11-20</t>
  </si>
  <si>
    <t>A-12-20</t>
  </si>
  <si>
    <t>A-13-20</t>
  </si>
  <si>
    <t>A-14-20</t>
  </si>
  <si>
    <t>A-15-20</t>
  </si>
  <si>
    <t>Build-out the makerspace facilities and curriculum (B-1-19)</t>
  </si>
  <si>
    <t>Portacans - Lakewood, Rosewood, and Scenic Woods Parks (B-2-19)</t>
  </si>
  <si>
    <t>HOT Team - Illegal Dumping (B-3-19)</t>
  </si>
  <si>
    <t>Constant Contact (B-5-19)</t>
  </si>
  <si>
    <t>Little Free Libraries (B-13-19)</t>
  </si>
  <si>
    <t>Tuffly Park Improvement Project</t>
  </si>
  <si>
    <t>WAIIT - Urban Farming and Culinary Workforce Development Program (B-15-19)</t>
  </si>
  <si>
    <t>Economic Development - Workforce Training (B-6-19)</t>
  </si>
  <si>
    <t>B-1-20</t>
  </si>
  <si>
    <t>B-2-20</t>
  </si>
  <si>
    <t>B-3-20</t>
  </si>
  <si>
    <t>B-4-20</t>
  </si>
  <si>
    <t>B-5-20</t>
  </si>
  <si>
    <t>B-6-20</t>
  </si>
  <si>
    <t>B-7-20</t>
  </si>
  <si>
    <t>B-8-20</t>
  </si>
  <si>
    <t>B-9-20</t>
  </si>
  <si>
    <t>SWMD</t>
  </si>
  <si>
    <t>CASE - Harris County Department of Education (C-3-19)</t>
  </si>
  <si>
    <t>Mini-murals (C-1-9)</t>
  </si>
  <si>
    <t>Metropolitan Multi-Service Center - MS Office Classes (C-7-19)</t>
  </si>
  <si>
    <t>Freedmen's Town - TSU students research project (C-11-19)</t>
  </si>
  <si>
    <t>McGovern-Stella Link Library equipment (C-12-19)</t>
  </si>
  <si>
    <t>My Brothers Keeper @ Clifton MS - purchase of technology equipment</t>
  </si>
  <si>
    <t>North side of Haddon, from Ridgewood to Commonwealth - construction of sidewalk ($50,700)</t>
  </si>
  <si>
    <t>B-Cycle Station along Allen Pkwy, adjacent to Eleanor Tinsley Park</t>
  </si>
  <si>
    <t>Purchase of mower - Metropolitan Multi-Service Center</t>
  </si>
  <si>
    <t>W. Gray MSC - purchase of 6 new pool wheelchairs</t>
  </si>
  <si>
    <t>C-1-20</t>
  </si>
  <si>
    <t>C-2-20</t>
  </si>
  <si>
    <t>C-3-20</t>
  </si>
  <si>
    <t>C-4-20</t>
  </si>
  <si>
    <t>C-5-20</t>
  </si>
  <si>
    <t>C-6-20</t>
  </si>
  <si>
    <t>C-7-20</t>
  </si>
  <si>
    <t>C-8-20</t>
  </si>
  <si>
    <t>C-9-20</t>
  </si>
  <si>
    <t>C-10-20</t>
  </si>
  <si>
    <t>C-11-20</t>
  </si>
  <si>
    <t>500 Illegal Dumping Signs</t>
  </si>
  <si>
    <t>Portacans - Scales and Schnur Parks (D-7-19)</t>
  </si>
  <si>
    <t>Rebuilding together Houston contract amendment (D-8-19)</t>
  </si>
  <si>
    <t>DON - field inspections and constituent liaison services by temp employees (D-9-19)</t>
  </si>
  <si>
    <t>Sub-Regional Mobility Study (D-11-19)</t>
  </si>
  <si>
    <t>Robodials (D-13-19)</t>
  </si>
  <si>
    <t>Landscaping at 6400 MLK, Jr. Blvd. (D-14-19)</t>
  </si>
  <si>
    <t>HFD Station #7 - replace pole (D-15-19)</t>
  </si>
  <si>
    <t>Fire Station #70 - 2 chain saws for Station #46 &amp; 2 chain saws for Station #70 (D-19-19)</t>
  </si>
  <si>
    <t>HCDE - 3rd Ward Youth Center (D-21-19)</t>
  </si>
  <si>
    <t>Washington Terrace - Neighborhood Matching Grant for marquee (D-31-19)</t>
  </si>
  <si>
    <t>New markers - Rockwood &amp; N. MacGregor, Rockwood &amp; Wheeler, Faculty &amp; N. MacGregor, University Oaks &amp; N. MacGregor, University Oaks &amp; Wheeler (D-32-19)</t>
  </si>
  <si>
    <t>HPD Southeast Police Explorers Program (D-33-19)</t>
  </si>
  <si>
    <t>HPD South Central - Overtime (D-34-19)</t>
  </si>
  <si>
    <t>Fire Station #35 - security fence</t>
  </si>
  <si>
    <t>HCDE - South Union MBC 3350 Lydia St. 77021 (D-22-19)</t>
  </si>
  <si>
    <t>South Acres Estates - speed control ($50,000)</t>
  </si>
  <si>
    <t>Shamrock Manor - speed control ($50,000)</t>
  </si>
  <si>
    <t>Prostate Cancer Awareness event</t>
  </si>
  <si>
    <t>South East Community Development Corp. after school program</t>
  </si>
  <si>
    <t>Yellowstone Mini-murals - Scott at Yellowstone</t>
  </si>
  <si>
    <t xml:space="preserve">Museum Park Neighborhood Cap Garden and Pocket Prarie Installation </t>
  </si>
  <si>
    <t>Crime Stoppers</t>
  </si>
  <si>
    <t>Miller Outdoor Theater</t>
  </si>
  <si>
    <t>St. John's MBC</t>
  </si>
  <si>
    <t>Good Hope MBC - Raymond J. Whitley Prostate Screening Awareness Initiative</t>
  </si>
  <si>
    <t>D-1-20</t>
  </si>
  <si>
    <t>D-2-20</t>
  </si>
  <si>
    <t>D-3-20</t>
  </si>
  <si>
    <t>D-4-20</t>
  </si>
  <si>
    <t>D-5-20</t>
  </si>
  <si>
    <t>D-6-20</t>
  </si>
  <si>
    <t>D-7-20</t>
  </si>
  <si>
    <t>D-8-20</t>
  </si>
  <si>
    <t>D-9-20</t>
  </si>
  <si>
    <t>D-10-20</t>
  </si>
  <si>
    <t>D-11-20</t>
  </si>
  <si>
    <t>D-12-20</t>
  </si>
  <si>
    <t>D-13-20</t>
  </si>
  <si>
    <t>D-14-20</t>
  </si>
  <si>
    <t>D-15-20</t>
  </si>
  <si>
    <t>D-16-20</t>
  </si>
  <si>
    <t>D-17-20</t>
  </si>
  <si>
    <t>D-18-20</t>
  </si>
  <si>
    <t>D-19-20</t>
  </si>
  <si>
    <t>D-20-20</t>
  </si>
  <si>
    <t>D-21-20</t>
  </si>
  <si>
    <t>D-22-20</t>
  </si>
  <si>
    <t>D-23-20</t>
  </si>
  <si>
    <t>D-24-20</t>
  </si>
  <si>
    <t>D-25-20</t>
  </si>
  <si>
    <t>D-26-20</t>
  </si>
  <si>
    <t>D-27-20</t>
  </si>
  <si>
    <t>D-28-20</t>
  </si>
  <si>
    <t>D-29-20</t>
  </si>
  <si>
    <t>D-30-20</t>
  </si>
  <si>
    <t>D-31-20</t>
  </si>
  <si>
    <t>Sidewalk repairs on Edgebrook Dr., between 600 and 800 blocks ($34,575)</t>
  </si>
  <si>
    <t>Lake Houston Wilderness Park - playground upgrade and new swing set</t>
  </si>
  <si>
    <t>Bay Area Houston Economic Partnership (B-1-19)</t>
  </si>
  <si>
    <t>Kingwood - support equipment</t>
  </si>
  <si>
    <t>Lake Patrol - Overtime</t>
  </si>
  <si>
    <t>Clear Lake - equipment and training activities</t>
  </si>
  <si>
    <t>HFD Station #72 - extractors</t>
  </si>
  <si>
    <t>HFD Station #94 - protective netting</t>
  </si>
  <si>
    <t>Vice, Narcotics, Homeless Outreach &amp; DRT - overtime</t>
  </si>
  <si>
    <t>South Sector - economic enhancement activities</t>
  </si>
  <si>
    <t>Horsepen Bayou - mowing, edging, tree trimming, debris and trash removal and traffic control</t>
  </si>
  <si>
    <t>Kingwood Community Center - survey</t>
  </si>
  <si>
    <t>El Dorado Blvd. - two scheduled "one-time mows" (E-10-19)</t>
  </si>
  <si>
    <t>Clear Lake City Blvd., between El Dorado and Pine Green Way - maintenance for 2 years (E-21-19)</t>
  </si>
  <si>
    <t>Clear Lake - overtime</t>
  </si>
  <si>
    <t>Kingwood - overtime</t>
  </si>
  <si>
    <t>Kingwood - illegal dumping surveillance and enforcement</t>
  </si>
  <si>
    <t>Easthaven, Gulf Freeway to College Ave. - overlay ($95,765)</t>
  </si>
  <si>
    <t>El Camino Real - panel replacement of northbound lanes ($17,045)</t>
  </si>
  <si>
    <t>HCDE CASE matching grants</t>
  </si>
  <si>
    <t>Monthly Electronic Recycling Events - Kingwood BOPA</t>
  </si>
  <si>
    <t>CM Martin's Fall Town Hall meetings live streaming 10/10 and 10/17</t>
  </si>
  <si>
    <t>Panel replacements along Kingwood Dr. ($82,965)</t>
  </si>
  <si>
    <t>Inventory of Dead/Dangerous Trees on Kingwood/Northpark/West Lake Houston Parkway</t>
  </si>
  <si>
    <t>Speed cushions - MacGregor Palm Terrace ($63,900)</t>
  </si>
  <si>
    <t>HPD - Lake Patrol</t>
  </si>
  <si>
    <t>Kingwood and Clear Lake - continuation of Electronic Recycling Events</t>
  </si>
  <si>
    <t>HPD - Clear Lake bike maintenance tools</t>
  </si>
  <si>
    <t>E-30-20</t>
  </si>
  <si>
    <t>E-31-20</t>
  </si>
  <si>
    <t>E-32-20</t>
  </si>
  <si>
    <t>E-33-20</t>
  </si>
  <si>
    <t>E-34-20</t>
  </si>
  <si>
    <t>E-35-20</t>
  </si>
  <si>
    <t>Panel replacements - major Kingwood thoroughfares ($89,065.65)</t>
  </si>
  <si>
    <t>Sidewalk repairs on Diana Lane from Seafoam to Ramada ($24,150)</t>
  </si>
  <si>
    <t>Sidewalk repairs at Ramada Drive from Diana Lane to El Camino Real ($53,250)</t>
  </si>
  <si>
    <t>Sidewalk repairs at El Camino Real from Ramada to 16457 El Camino Real ($12,750)</t>
  </si>
  <si>
    <t>E-36-20</t>
  </si>
  <si>
    <t>HPD Vice/Narcotics/Homeless Initiative and DRT Overtime</t>
  </si>
  <si>
    <t>Bay Area Economic - (2) $12,500 installments at conclusion of FY2020 Q3 &amp; Q4 to support economic enhancement activities in the South secto of Clear Lake</t>
  </si>
  <si>
    <t>HTV</t>
  </si>
  <si>
    <t>Alief Community Center - part-time staff (F-5-19)</t>
  </si>
  <si>
    <t>Street striping (rollover F-6-19)</t>
  </si>
  <si>
    <t>HPD Overtime - Environmental Investigations Unit (F-7-19)</t>
  </si>
  <si>
    <t>Vacant lot mowing (F-22-19)</t>
  </si>
  <si>
    <t>Midwest HPD Crime Prevention Outreach Equipment</t>
  </si>
  <si>
    <t>Environmental Unit - OT</t>
  </si>
  <si>
    <t>NTMP - Park Glen Subdivision speed cushions</t>
  </si>
  <si>
    <t>NTMP - Meadowcreek Subdivision speed cushions</t>
  </si>
  <si>
    <t>Huntington Village - sidewalk replacement</t>
  </si>
  <si>
    <t>NTMP - Brookefield speed cushions</t>
  </si>
  <si>
    <t>ParkGlen West subdivision  - 10810 S. Kirkwood - community playground</t>
  </si>
  <si>
    <t>Shadow Lake - bike trail ($75k)</t>
  </si>
  <si>
    <t>Crown Colony West - pavement repair ($33,139.90)</t>
  </si>
  <si>
    <t>Sidewalk repair - north side of Richmond Ave. between Ashford Park Dr. and Midway Dr. ($61,125)</t>
  </si>
  <si>
    <t>Digital speed warning sign - Richmond Ave. @ 7827 Small Leaf Circle (Briar Meadow HOA) ($13,942.99)</t>
  </si>
  <si>
    <t>F-1-20</t>
  </si>
  <si>
    <t>F-2-20</t>
  </si>
  <si>
    <t>F-3-20</t>
  </si>
  <si>
    <t>F-4-20</t>
  </si>
  <si>
    <t>F-5-20</t>
  </si>
  <si>
    <t>F-6-20</t>
  </si>
  <si>
    <t>F-7-20</t>
  </si>
  <si>
    <t>F-8-20</t>
  </si>
  <si>
    <t>F-9-20</t>
  </si>
  <si>
    <t>F-10-20</t>
  </si>
  <si>
    <t>F-11-20</t>
  </si>
  <si>
    <t>F-12-20</t>
  </si>
  <si>
    <t>F-13-20</t>
  </si>
  <si>
    <t>F-14-20</t>
  </si>
  <si>
    <t>F-15-20</t>
  </si>
  <si>
    <t>G-1-20</t>
  </si>
  <si>
    <t>G-2-20</t>
  </si>
  <si>
    <t>G-3-20</t>
  </si>
  <si>
    <t>G-4-20</t>
  </si>
  <si>
    <t>G-5-20</t>
  </si>
  <si>
    <t>G-6-20</t>
  </si>
  <si>
    <t>G-7-20</t>
  </si>
  <si>
    <t>G-8-20</t>
  </si>
  <si>
    <t>G-9-20</t>
  </si>
  <si>
    <t>G-10-20</t>
  </si>
  <si>
    <t>G-11-20</t>
  </si>
  <si>
    <t>G-12-20</t>
  </si>
  <si>
    <t>G-13-20</t>
  </si>
  <si>
    <t>G-14-20</t>
  </si>
  <si>
    <t>G-15-20</t>
  </si>
  <si>
    <t>G-16-20</t>
  </si>
  <si>
    <t>Swim lessons at various pools in District G (G-7-19)</t>
  </si>
  <si>
    <t>Westside OT - Residential Neighborhoods around the Memorial Dr. Reconstruction Project (G-9-19)</t>
  </si>
  <si>
    <t>Extractors for 6 District G stations (G-11-19)</t>
  </si>
  <si>
    <t>HPD Overtime - Westside Patrol targeting burglary of motor vehicles (G-12-19)</t>
  </si>
  <si>
    <t>HPD Westside, Midwest &amp; Central - Morpho Trak (G-13-19)</t>
  </si>
  <si>
    <t>HFD Extractors (G-15-19)</t>
  </si>
  <si>
    <t>HPD - speed awareness trailer (G-16-19)</t>
  </si>
  <si>
    <t>T-shirts for Swim Lesson Program graduation (G-17-19)</t>
  </si>
  <si>
    <t>Mounted Patrol sponsorship</t>
  </si>
  <si>
    <t>NTMP Project #6416-14 Longmont Place ($30,000)</t>
  </si>
  <si>
    <t>HPD Overtime - Westside Patrol targeting noise enforcement and drug activity</t>
  </si>
  <si>
    <t>Awards Ceremony</t>
  </si>
  <si>
    <t>NTMP - Rustling Oaks, on Wax Myrtle Lane speed cushions ($5k)</t>
  </si>
  <si>
    <t>HPD OT - Briarwest Blvd. and Westheimer</t>
  </si>
  <si>
    <t>HPD OT - Hammersmith community - 7525 Chevy Chase</t>
  </si>
  <si>
    <t>H-1-20</t>
  </si>
  <si>
    <t>H-2-20</t>
  </si>
  <si>
    <t>H-3-20</t>
  </si>
  <si>
    <t>H-4-20</t>
  </si>
  <si>
    <t>H-5-20</t>
  </si>
  <si>
    <t>H-6-20</t>
  </si>
  <si>
    <t>H-7-20</t>
  </si>
  <si>
    <t>H-8-20</t>
  </si>
  <si>
    <t>H-9-20</t>
  </si>
  <si>
    <t>H-10-20</t>
  </si>
  <si>
    <t>H-11-20</t>
  </si>
  <si>
    <t>H-12-20</t>
  </si>
  <si>
    <t>H-13-20</t>
  </si>
  <si>
    <t>H-14-20</t>
  </si>
  <si>
    <t>H-15-20</t>
  </si>
  <si>
    <t>H-16-20</t>
  </si>
  <si>
    <t>H-17-20</t>
  </si>
  <si>
    <t>H-18-20</t>
  </si>
  <si>
    <t>H-19-20</t>
  </si>
  <si>
    <t>H-20-20</t>
  </si>
  <si>
    <t>H-21-20</t>
  </si>
  <si>
    <t>H-22-20</t>
  </si>
  <si>
    <t>H-23-20</t>
  </si>
  <si>
    <t>H-24-20</t>
  </si>
  <si>
    <t>H-25-20</t>
  </si>
  <si>
    <t>H-26-20</t>
  </si>
  <si>
    <t>H-27-20</t>
  </si>
  <si>
    <t>H-28-20</t>
  </si>
  <si>
    <t>Big Fix Houston 2020</t>
  </si>
  <si>
    <t>Scrap tire disposal - Greater Northside Management District</t>
  </si>
  <si>
    <t>Wi-fi routers and computers - Settegast &amp; Eastwood Community Centers</t>
  </si>
  <si>
    <t>Scrap Tire Recycling - Greater Northside Management District</t>
  </si>
  <si>
    <t>CASE for Kids - 2018-2019 CITY CONNECTIONS</t>
  </si>
  <si>
    <t>Tech Connect Interns - Moody, Flores, Tuttle, Carnegie Neighborhood Libraries</t>
  </si>
  <si>
    <t>Biomedical Summit Houston</t>
  </si>
  <si>
    <t>Sidewalk reconstruction @ 114 N. Eastwood ($1,922)</t>
  </si>
  <si>
    <t>Mounted patrol sponsorship</t>
  </si>
  <si>
    <t>NTMP - Brooke-Smith speed cushions ($75,240)</t>
  </si>
  <si>
    <t>NTMP - Silver Commons speed cushions ($39,240)</t>
  </si>
  <si>
    <t>Mini-mural - English &amp; Fulton</t>
  </si>
  <si>
    <t>Near Northside, Independence Heights &amp; the Heights - reconfigure N. Main to accommodate bike lanes ($133,598)</t>
  </si>
  <si>
    <t>Mini-murals - intersection of Crosstimbers &amp; Hirsch and Bennington and Hirsch</t>
  </si>
  <si>
    <t>Carnegie, Moody &amp; Tuttle Libraries - charging tables and educational toys</t>
  </si>
  <si>
    <t>Big Fix 2020</t>
  </si>
  <si>
    <t>B-Cycle Station @ Quitman &amp; N. Main</t>
  </si>
  <si>
    <t>Porta Potty Maintenance - Henderson Park</t>
  </si>
  <si>
    <t>Spark Park - Northline ES</t>
  </si>
  <si>
    <t>4 Mini Murals in Distract H - Sites to be identified</t>
  </si>
  <si>
    <t>I-1-20</t>
  </si>
  <si>
    <t>I-2-20</t>
  </si>
  <si>
    <t>I-3-20</t>
  </si>
  <si>
    <t>I-4-20</t>
  </si>
  <si>
    <t>I-5-20</t>
  </si>
  <si>
    <t>I-6-20</t>
  </si>
  <si>
    <t>I-7-20</t>
  </si>
  <si>
    <t>I-8-20</t>
  </si>
  <si>
    <t>I-9-20</t>
  </si>
  <si>
    <t>I-10-20</t>
  </si>
  <si>
    <t>J-1-20</t>
  </si>
  <si>
    <t>J-2-20</t>
  </si>
  <si>
    <t>J-3-20</t>
  </si>
  <si>
    <t>J-4-20</t>
  </si>
  <si>
    <t>J-5-20</t>
  </si>
  <si>
    <t>J-6-20</t>
  </si>
  <si>
    <t>J-7-20</t>
  </si>
  <si>
    <t>J-8-20</t>
  </si>
  <si>
    <t>J-9-20</t>
  </si>
  <si>
    <t>J-10-20</t>
  </si>
  <si>
    <t>J-11-20</t>
  </si>
  <si>
    <t>J-12-20</t>
  </si>
  <si>
    <t>J-13-20</t>
  </si>
  <si>
    <t>J-14-20</t>
  </si>
  <si>
    <t>J-15-20</t>
  </si>
  <si>
    <t>K-1-20</t>
  </si>
  <si>
    <t>K-2-20</t>
  </si>
  <si>
    <t>K-3-20</t>
  </si>
  <si>
    <t>K-4-20</t>
  </si>
  <si>
    <t>K-5-20</t>
  </si>
  <si>
    <t>K-6-20</t>
  </si>
  <si>
    <t>K-7-20</t>
  </si>
  <si>
    <t>K-8-20</t>
  </si>
  <si>
    <t>MYR</t>
  </si>
  <si>
    <t>Sub-regional Scope - Southeast Houston/Hobby Airport Area (I-1-18)</t>
  </si>
  <si>
    <t>Street Lights installation (I-19-18)</t>
  </si>
  <si>
    <t>HPD Overtime - Cantina Initiative</t>
  </si>
  <si>
    <t>Gus Wortham Golf Course - R/R the perimeter fence (I-15-19)</t>
  </si>
  <si>
    <t>After school programming Cornelius Elem. - $5k, De Zavala Elem. - $5k, Ortiz Elem. - $5k</t>
  </si>
  <si>
    <t>Fonde Park - plantering and watering of 20 new trees</t>
  </si>
  <si>
    <t>Sharpstown Green Park - improvements</t>
  </si>
  <si>
    <t>Installation of 6 streetlights in the Westwood area (Club Creek, Concourse, Duchamp, Forum Park, and Deering)</t>
  </si>
  <si>
    <t>Shopping Cart Retrieval</t>
  </si>
  <si>
    <t>Rasmus Park - Construction of new community gathering house in park</t>
  </si>
  <si>
    <t>Sharpstown Green Park - Fence construction and other improvements</t>
  </si>
  <si>
    <t>Anderson Park - Master Plan contribution</t>
  </si>
  <si>
    <t>Infrastructure improvements - S. Gessner Rd. and Braeburn Glen Blvd. ($67,079.25)</t>
  </si>
  <si>
    <t>NTMP - 2 speed cushions Val Verde Park II ($6,000)</t>
  </si>
  <si>
    <t>2 speed cushions - Braewick from Scribner to Sharpview ($12,000)</t>
  </si>
  <si>
    <t>NTMP - Braeburn Glen permanent diverter ($25,000)</t>
  </si>
  <si>
    <t>Sidewalk and ADA ramp replacements - 6700-6800 Sharpview ($62,625)</t>
  </si>
  <si>
    <t>Braeburn Valley West continuation of ADA ramp construction ($77,295.75)</t>
  </si>
  <si>
    <t>HOT Team</t>
  </si>
  <si>
    <t>Net Victories</t>
  </si>
  <si>
    <t>ATV</t>
  </si>
  <si>
    <t xml:space="preserve">CASE </t>
  </si>
  <si>
    <t>A-16-20</t>
  </si>
  <si>
    <t>A-17-20</t>
  </si>
  <si>
    <t>A-18-20</t>
  </si>
  <si>
    <t>B-10-20</t>
  </si>
  <si>
    <t>B-11-20</t>
  </si>
  <si>
    <t>B-12-20</t>
  </si>
  <si>
    <t>C-12-20</t>
  </si>
  <si>
    <t>C-13-20</t>
  </si>
  <si>
    <t>D-32-20</t>
  </si>
  <si>
    <t>E-37-20</t>
  </si>
  <si>
    <t>E-38-20</t>
  </si>
  <si>
    <t>E-39-20</t>
  </si>
  <si>
    <t>G-17-20</t>
  </si>
  <si>
    <t>G-18-20</t>
  </si>
  <si>
    <t>G-19-20</t>
  </si>
  <si>
    <t>H-29-20</t>
  </si>
  <si>
    <t>H-30-20</t>
  </si>
  <si>
    <t>H-31-20</t>
  </si>
  <si>
    <t>H-32-20</t>
  </si>
  <si>
    <t>H-33-20</t>
  </si>
  <si>
    <t>I-11-20</t>
  </si>
  <si>
    <t>I-12-20</t>
  </si>
  <si>
    <t>I-13-20</t>
  </si>
  <si>
    <t>I-14-20</t>
  </si>
  <si>
    <t>I-15-20</t>
  </si>
  <si>
    <t>I-16-20</t>
  </si>
  <si>
    <t>I-17-20</t>
  </si>
  <si>
    <t>I-18-20</t>
  </si>
  <si>
    <t>J-16-20</t>
  </si>
  <si>
    <t>K-9-20</t>
  </si>
  <si>
    <t>K-10-20</t>
  </si>
  <si>
    <t>Sponsorship of Mounted Patrol</t>
  </si>
  <si>
    <t>Street sign installation</t>
  </si>
  <si>
    <t>Sidewalk repair at Grimes Park (D-35-19) ($61k)</t>
  </si>
  <si>
    <t>5900 Block of Ridgemont 77033 ($50k)</t>
  </si>
  <si>
    <t>MacGregor Palm Terrace Community ($63,900)</t>
  </si>
  <si>
    <t>NTMP -#6917-19 &amp; #54192 ($26,200)</t>
  </si>
  <si>
    <t>North Main Lane Reconfiguration between Boundary and Whitney ($102,000)</t>
  </si>
  <si>
    <t>Mini-mural - Houston Ave &amp; White Oak</t>
  </si>
  <si>
    <t>B-Cycle Station at Washington &amp; Silver</t>
  </si>
  <si>
    <t>Panel replacement - Lockwood and Navigation ($76k)</t>
  </si>
  <si>
    <t>Mini-mural  - Houston Ave &amp; White Oak</t>
  </si>
  <si>
    <t>NTMP - partial funding  in the Fonde and Baldinger neighborhoods ($41,515)</t>
  </si>
  <si>
    <t>Gulfton and Ranschester HPD Storefronts - 2 ATVs and travel trailers</t>
  </si>
  <si>
    <t>Sims Bayou Graffiti combat - wall art</t>
  </si>
  <si>
    <t>Sims Bayou Graffiti combat - pillars painted</t>
  </si>
  <si>
    <t>Other</t>
  </si>
  <si>
    <t>Fonde Park trail resurface</t>
  </si>
  <si>
    <t>Woodruff Park - replenish EWF fall surface, repair fence, and repair light fixtures</t>
  </si>
  <si>
    <t>SPARK Parks - Carrillo Elem and Franklin Elem</t>
  </si>
  <si>
    <t>Panel replacements on Winkler Dr. between Telephone and Woodridge</t>
  </si>
  <si>
    <t xml:space="preserve">HOAs fund a swim partnership with YMCA </t>
  </si>
  <si>
    <t>One-time contribution for commuter bus servicing the Energy Corridor</t>
  </si>
  <si>
    <t>Construction work to renovate a room at BARC which utilizes a x-ray machine</t>
  </si>
  <si>
    <t>HPD OT - February 6 Northpark Dr. Expansion Project</t>
  </si>
  <si>
    <t>Purchase of notebooks featuring City of Houston seal for CNL staffers</t>
  </si>
  <si>
    <t xml:space="preserve">HCDE - after school initiatives funding </t>
  </si>
  <si>
    <t>Matching Grant for Maplewood South-North - Hillcroft esplanade beautification project</t>
  </si>
  <si>
    <t xml:space="preserve">CASE for Kids  </t>
  </si>
  <si>
    <t>Extractors at Stations #77, #38, #90 and #96</t>
  </si>
  <si>
    <t>CASE for Kids City Connections: Girlstart - $5,000 and Social Motion Skills $2,500</t>
  </si>
  <si>
    <t>J-17-20</t>
  </si>
  <si>
    <t>H-34-20</t>
  </si>
  <si>
    <t>G-20-20</t>
  </si>
  <si>
    <t>G-21-20</t>
  </si>
  <si>
    <t>G-22-20</t>
  </si>
  <si>
    <t>G-23-20</t>
  </si>
  <si>
    <t>G-24-20</t>
  </si>
  <si>
    <t>F-16-20</t>
  </si>
  <si>
    <t>F-17-20</t>
  </si>
  <si>
    <t>F-18-20</t>
  </si>
  <si>
    <t>F-19-20</t>
  </si>
  <si>
    <t>F-20-20</t>
  </si>
  <si>
    <t>E-40-20</t>
  </si>
  <si>
    <t>C-14-20</t>
  </si>
  <si>
    <t>C-15-20</t>
  </si>
  <si>
    <t>C-16-20</t>
  </si>
  <si>
    <t>C-17-20</t>
  </si>
  <si>
    <t>A-19-20</t>
  </si>
  <si>
    <t>SPARK Park - Northbrook Middle School</t>
  </si>
  <si>
    <t>Love Aquatic Center - pool furniture</t>
  </si>
  <si>
    <t>Oak Forest Aquatic Center - pool furniture</t>
  </si>
  <si>
    <t>Memorial Park Aquatic Center - pool furniture</t>
  </si>
  <si>
    <t>S. Braeswood and Bob White - curb cut and ramp - Issue #56091 ($6,630.20)</t>
  </si>
  <si>
    <t>Panel replacement in Kingwood - Northbound side of West Lake Houston between King Harbor and YMCA</t>
  </si>
  <si>
    <t>NTMP (12 speed cushions) - Tanglewilde I ($59,670)</t>
  </si>
  <si>
    <t>SPARK Parks - Mahanay Elem &amp; Collins Elem</t>
  </si>
  <si>
    <t>R/R sidewalk and install ADA ramps - Corona Ln &amp; Unicorn Ln ($28,500)</t>
  </si>
  <si>
    <t>CASE for Kids - 5 Works Inc.</t>
  </si>
  <si>
    <t>Additional turning lane  - intersection 0f Bellaire and Boone Rd. ($146,050)</t>
  </si>
  <si>
    <t>Sidewalk reconstruction - west alignment of CityWest Blvd., between Briar Forest and Westheimer ($100,000)</t>
  </si>
  <si>
    <t>11506 Riverview Dr. - Two panel replacements ($29,305.66)</t>
  </si>
  <si>
    <t>Street lights - Hammersmith Community 7525 Chevy Chase</t>
  </si>
  <si>
    <t>HFD Stations in District G</t>
  </si>
  <si>
    <t>Panel replacements (3) - 1503 Beaconshire ($18,647.20)</t>
  </si>
  <si>
    <t>NTMP #6534-15 Archer Acres ($127,800)</t>
  </si>
  <si>
    <t>Diverter Project - Braeburn Glen Blvd. &amp; Valley View Ln. ($18,500)</t>
  </si>
  <si>
    <t>A-20-20</t>
  </si>
  <si>
    <t>B-13-20</t>
  </si>
  <si>
    <t>B-14-20</t>
  </si>
  <si>
    <t>B-15-20</t>
  </si>
  <si>
    <t>B-16-20</t>
  </si>
  <si>
    <t>Pleasanton Park - 9 improvements</t>
  </si>
  <si>
    <t>Property Tax livestream</t>
  </si>
  <si>
    <t>Street lights - 4135 Oak Shadows Dr.</t>
  </si>
  <si>
    <t>C-18-20</t>
  </si>
  <si>
    <t>C-19-20</t>
  </si>
  <si>
    <t>C-20-20</t>
  </si>
  <si>
    <t>C-21-20</t>
  </si>
  <si>
    <t>C-22-20</t>
  </si>
  <si>
    <t>C-23-20</t>
  </si>
  <si>
    <t>C-24-20</t>
  </si>
  <si>
    <t>C-25-20</t>
  </si>
  <si>
    <t>C-26-20</t>
  </si>
  <si>
    <t>C-27-20</t>
  </si>
  <si>
    <t>C-28-20</t>
  </si>
  <si>
    <t>C-29-20</t>
  </si>
  <si>
    <t>SPARK Park - Arabic Immersion Magnet School</t>
  </si>
  <si>
    <t>B-Cycle Station - NW corner of Westheimer @ Dunlavy</t>
  </si>
  <si>
    <t xml:space="preserve">HPD Central Overtime - Heights and Montrose </t>
  </si>
  <si>
    <t>TIRZ 27 Montrose - Commonwealth &amp; Waugh ($30,000)</t>
  </si>
  <si>
    <t>Love Park improvements</t>
  </si>
  <si>
    <t>Little Thicket Park improvements</t>
  </si>
  <si>
    <t>Clarity air quality monitors</t>
  </si>
  <si>
    <t>Sidewalks and ADA ramps ($200,000)</t>
  </si>
  <si>
    <t xml:space="preserve">West Gray Multi-Service Center - replacement of fitness equipment </t>
  </si>
  <si>
    <t>HFD fire station equipment needs</t>
  </si>
  <si>
    <t>Panel replacements in locations throughout District C ($112,669.80)</t>
  </si>
  <si>
    <t>Street overlays throughout District C ($100k)</t>
  </si>
  <si>
    <t>D-33-20</t>
  </si>
  <si>
    <t>D-34-20</t>
  </si>
  <si>
    <t>D-35-20</t>
  </si>
  <si>
    <t>D-36-20</t>
  </si>
  <si>
    <t>D-37-20</t>
  </si>
  <si>
    <t>Little Free Libraries @ HPD Southeast and South Central Stations</t>
  </si>
  <si>
    <t>Little Free Libraries @ civic clubs and community centers</t>
  </si>
  <si>
    <t>Work Readiness Fair</t>
  </si>
  <si>
    <t>E-41-20</t>
  </si>
  <si>
    <t>E-42-20</t>
  </si>
  <si>
    <t>E-43-20</t>
  </si>
  <si>
    <t>NTMP #6553-15 Sherwood Trails ($38,034.35)</t>
  </si>
  <si>
    <t>Fence repair at HPD Kingwood Substation</t>
  </si>
  <si>
    <t>Overtime - Kingwood</t>
  </si>
  <si>
    <t>F-21-20</t>
  </si>
  <si>
    <t>F-22-20</t>
  </si>
  <si>
    <t>F-23-20</t>
  </si>
  <si>
    <t>F-24-20</t>
  </si>
  <si>
    <t>Kirkwood &amp; Meadowglen - modify median ($98,508)</t>
  </si>
  <si>
    <t>Elmside/Westfield - construction of pedestrian path ($75,000)</t>
  </si>
  <si>
    <t>Westpark from Brays Bayou to Dairy Ashford - panel replacement ($109,412.57)</t>
  </si>
  <si>
    <t>K-Saw at Stations 10, 83 and 76</t>
  </si>
  <si>
    <t>G-25-20</t>
  </si>
  <si>
    <t>G-26-20</t>
  </si>
  <si>
    <t>G-27-20</t>
  </si>
  <si>
    <t>G-28-20</t>
  </si>
  <si>
    <t>Cellebrite UFED Premium software</t>
  </si>
  <si>
    <t>HPD OT - Westside</t>
  </si>
  <si>
    <t>HPD OT - Midwest</t>
  </si>
  <si>
    <t>HPD OT - Central</t>
  </si>
  <si>
    <t>H-35-20</t>
  </si>
  <si>
    <t>H-36-20</t>
  </si>
  <si>
    <t>H-37-20</t>
  </si>
  <si>
    <t>H-38-20</t>
  </si>
  <si>
    <t>Information Technology for District H constituents</t>
  </si>
  <si>
    <t>Billboards for graduating seniors</t>
  </si>
  <si>
    <t>Little Free Libraries</t>
  </si>
  <si>
    <t>TechConnect Interns</t>
  </si>
  <si>
    <t>I-19-20</t>
  </si>
  <si>
    <t>I-20-20</t>
  </si>
  <si>
    <t>NTMP 668316 Pine Tree - traffic calming devices ($24,900)</t>
  </si>
  <si>
    <t>NTMP 68-618 El Dorado - traffic calming devices ($59,760)</t>
  </si>
  <si>
    <t>J-18-20</t>
  </si>
  <si>
    <t>J-19-20</t>
  </si>
  <si>
    <t>J-20-20</t>
  </si>
  <si>
    <t>J-21-20</t>
  </si>
  <si>
    <t>J-22-20</t>
  </si>
  <si>
    <t>My Brother's Keeper</t>
  </si>
  <si>
    <t>TIRZ 1 - Near Wisdom High School ($50,000)</t>
  </si>
  <si>
    <t>HPD OT - South Gessner</t>
  </si>
  <si>
    <t>HPD Midwest - various items in medical trauma kit</t>
  </si>
  <si>
    <t>R/R pavement markings and install raised rumble strips ($44,902.28)</t>
  </si>
  <si>
    <t>(blank)</t>
  </si>
  <si>
    <t>Speed cushions - Bonanza Rd., Reseda Dr. to Saturn Ln. ($26,200)</t>
  </si>
  <si>
    <t>HPD North - ballistic helmets</t>
  </si>
  <si>
    <t>A-21-20</t>
  </si>
  <si>
    <t>A-22-20</t>
  </si>
  <si>
    <t>A-23-20</t>
  </si>
  <si>
    <t>Overtime - North Division</t>
  </si>
  <si>
    <t>Overtime - Northwest Division</t>
  </si>
  <si>
    <t>Sidewalk installations - Fifth Ward TIRZ ($379,800)</t>
  </si>
  <si>
    <t>R/R Paving at Green Ridge North - West Rd. and Airline Dr.($97,200)</t>
  </si>
  <si>
    <t>R/R Paving at Green Ridge North - Airline Dr. at Hardwicke Rd. ($23,000)</t>
  </si>
  <si>
    <t>C-30-20</t>
  </si>
  <si>
    <t>C-31-20</t>
  </si>
  <si>
    <t>B-Cycle Station - 19th and Rutland</t>
  </si>
  <si>
    <t>Bethel Park - civil rights memorial (including Keith Wade)</t>
  </si>
  <si>
    <t>D-38-20</t>
  </si>
  <si>
    <t>D-39-20</t>
  </si>
  <si>
    <t>CompuDot - 318 laptops</t>
  </si>
  <si>
    <t>MOEd</t>
  </si>
  <si>
    <t xml:space="preserve">Constant Contact </t>
  </si>
  <si>
    <t>F-25-20</t>
  </si>
  <si>
    <t>F-26-20</t>
  </si>
  <si>
    <t>F-27-20</t>
  </si>
  <si>
    <t>F-28-20</t>
  </si>
  <si>
    <t>F-29-20</t>
  </si>
  <si>
    <t>Sidewalk repair - Braeswood Glen subdivision (Corona Lane) ($20,269.53)</t>
  </si>
  <si>
    <t>HPD -Westside DRT Overtime</t>
  </si>
  <si>
    <t xml:space="preserve"> Allocate Differential Response Team (DRT) funding for Westside PIP. </t>
  </si>
  <si>
    <t>HOT team to help with illegal dumping, beautification and general matters</t>
  </si>
  <si>
    <t>G-29-20</t>
  </si>
  <si>
    <t>Panel replacements</t>
  </si>
  <si>
    <t>Replacement of sidewalks - Summer St., from Henderson and White ($20,200)</t>
  </si>
  <si>
    <t>H-39-20</t>
  </si>
  <si>
    <t>MULE 4010 4x4 trans vehicle</t>
  </si>
  <si>
    <t>J-23-20</t>
  </si>
  <si>
    <t>J-24-20</t>
  </si>
  <si>
    <t>J-25-20</t>
  </si>
  <si>
    <t>J-26-20</t>
  </si>
  <si>
    <t>HFD Station 22 - 2 thermal imaging cameras for HazMat Units</t>
  </si>
  <si>
    <t>Sam Houston Park - repair ADA ramps</t>
  </si>
  <si>
    <t>Tree planting on Howard St.</t>
  </si>
  <si>
    <t>PAR/Safe Sidewalk ($97,825)</t>
  </si>
  <si>
    <t>NTMPs ($200,000)</t>
  </si>
  <si>
    <t>B-Cycle Station @ Mason Park</t>
  </si>
  <si>
    <t>B-Cycle Station @ Lockwood/Telephone</t>
  </si>
  <si>
    <t>Cullinan Park - maintenance and improvements</t>
  </si>
  <si>
    <t>Dow Park enhancements</t>
  </si>
  <si>
    <t>New sidewalk - Westpark, between St. Michael's and 6302 Westpark Dr. ($49,725)</t>
  </si>
  <si>
    <t>NTMP 6918-19 - 8700 block of Gustine ($56,700)</t>
  </si>
  <si>
    <t>NTMP 6909-19 - speed cushions along Rampart from Elm to Dashwood ($27,282)</t>
  </si>
  <si>
    <t>Curb repair on both sides of Stroud between Waldo and Osage ($30,172.72)</t>
  </si>
  <si>
    <t>K-11-20</t>
  </si>
  <si>
    <t>K-12-20</t>
  </si>
  <si>
    <t>K-13-20</t>
  </si>
  <si>
    <t>HPW/PD</t>
  </si>
  <si>
    <t>TIRZ #25 - Hiram Clarke ($400,000)</t>
  </si>
  <si>
    <t>B-Cycle - Link Meadow and south side of Brays Bayou Trail ($12,200)</t>
  </si>
  <si>
    <t>Speed cushions ($87,800)</t>
  </si>
  <si>
    <t>I-21-20</t>
  </si>
  <si>
    <t>I-22-20</t>
  </si>
  <si>
    <t>I-23-20</t>
  </si>
  <si>
    <t>I-24-20</t>
  </si>
  <si>
    <t>I-27-20</t>
  </si>
  <si>
    <t>I-26-20</t>
  </si>
  <si>
    <t>I-28-20</t>
  </si>
  <si>
    <t>I-29-20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</si>
</sst>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8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auto="1"/>
      </patternFill>
    </fill>
    <fill>
      <gradientFill degree="90">
        <stop position="0">
          <color rgb="FFFFC000"/>
        </stop>
        <stop position="1">
          <color rgb="FF00B0F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Fill="1"/>
    <xf numFmtId="0" fontId="1" fillId="5" borderId="1" xfId="0" applyFont="1" applyFill="1" applyBorder="1" applyAlignment="1">
      <alignment horizontal="right"/>
    </xf>
    <xf numFmtId="8" fontId="1" fillId="5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3" xfId="0" applyFont="1" applyFill="1" applyBorder="1" applyAlignment="1">
      <alignment horizontal="right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5" borderId="1" xfId="0" applyFont="1" applyFill="1" applyBorder="1" applyAlignment="1">
      <alignment wrapText="1"/>
    </xf>
    <xf numFmtId="14" fontId="1" fillId="4" borderId="1" xfId="0" applyNumberFormat="1" applyFont="1" applyFill="1" applyBorder="1" applyAlignment="1">
      <alignment horizontal="right"/>
    </xf>
    <xf numFmtId="0" fontId="1" fillId="4" borderId="1" xfId="0" applyNumberFormat="1" applyFont="1" applyFill="1" applyBorder="1"/>
    <xf numFmtId="0" fontId="0" fillId="6" borderId="0" xfId="0" applyFill="1" applyBorder="1" applyAlignment="1">
      <alignment vertical="top"/>
    </xf>
    <xf numFmtId="0" fontId="2" fillId="6" borderId="1" xfId="0" applyFont="1" applyFill="1" applyBorder="1" applyAlignment="1">
      <alignment horizontal="left"/>
    </xf>
    <xf numFmtId="0" fontId="1" fillId="5" borderId="1" xfId="0" applyNumberFormat="1" applyFont="1" applyFill="1" applyBorder="1"/>
    <xf numFmtId="0" fontId="1" fillId="7" borderId="1" xfId="0" applyFont="1" applyFill="1" applyBorder="1" applyAlignment="1">
      <alignment horizontal="right"/>
    </xf>
    <xf numFmtId="14" fontId="1" fillId="7" borderId="1" xfId="0" applyNumberFormat="1" applyFont="1" applyFill="1" applyBorder="1" applyAlignment="1">
      <alignment horizontal="right"/>
    </xf>
    <xf numFmtId="8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1" fillId="7" borderId="1" xfId="0" applyNumberFormat="1" applyFont="1" applyFill="1" applyBorder="1"/>
    <xf numFmtId="0" fontId="0" fillId="8" borderId="0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7" borderId="1" xfId="0" applyFont="1" applyFill="1" applyBorder="1" applyAlignment="1">
      <alignment horizontal="right" vertical="top" wrapText="1"/>
    </xf>
    <xf numFmtId="0" fontId="2" fillId="6" borderId="1" xfId="0" applyFont="1" applyFill="1" applyBorder="1"/>
    <xf numFmtId="8" fontId="0" fillId="0" borderId="0" xfId="0" applyNumberFormat="1" applyFill="1"/>
    <xf numFmtId="8" fontId="0" fillId="0" borderId="4" xfId="0" applyNumberFormat="1" applyBorder="1"/>
    <xf numFmtId="8" fontId="0" fillId="0" borderId="5" xfId="0" applyNumberFormat="1" applyBorder="1"/>
    <xf numFmtId="8" fontId="0" fillId="0" borderId="6" xfId="0" applyNumberFormat="1" applyBorder="1"/>
    <xf numFmtId="0" fontId="1" fillId="4" borderId="1" xfId="0" applyFont="1" applyFill="1" applyBorder="1" applyAlignment="1">
      <alignment horizontal="center"/>
    </xf>
    <xf numFmtId="8" fontId="1" fillId="7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8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1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8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horizontal="right"/>
    </xf>
    <xf numFmtId="0" fontId="2" fillId="6" borderId="1" xfId="0" applyNumberFormat="1" applyFont="1" applyFill="1" applyBorder="1"/>
    <xf numFmtId="0" fontId="5" fillId="0" borderId="0" xfId="0" applyFont="1"/>
    <xf numFmtId="0" fontId="5" fillId="0" borderId="0" xfId="0" applyFont="1" applyFill="1"/>
    <xf numFmtId="0" fontId="0" fillId="0" borderId="0" xfId="0" applyFont="1"/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right"/>
    </xf>
    <xf numFmtId="8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8" fontId="8" fillId="3" borderId="1" xfId="0" applyNumberFormat="1" applyFont="1" applyFill="1" applyBorder="1" applyAlignment="1">
      <alignment horizontal="right"/>
    </xf>
    <xf numFmtId="0" fontId="0" fillId="5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3" fontId="1" fillId="7" borderId="1" xfId="0" applyNumberFormat="1" applyFont="1" applyFill="1" applyBorder="1" applyAlignment="1">
      <alignment horizontal="right"/>
    </xf>
    <xf numFmtId="8" fontId="0" fillId="0" borderId="0" xfId="0" applyNumberFormat="1" applyFont="1"/>
    <xf numFmtId="8" fontId="2" fillId="6" borderId="1" xfId="0" applyNumberFormat="1" applyFont="1" applyFill="1" applyBorder="1"/>
    <xf numFmtId="0" fontId="0" fillId="0" borderId="0" xfId="0" applyFont="1" applyFill="1"/>
    <xf numFmtId="0" fontId="6" fillId="7" borderId="1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left"/>
    </xf>
    <xf numFmtId="8" fontId="0" fillId="5" borderId="0" xfId="0" applyNumberFormat="1" applyFont="1" applyFill="1"/>
    <xf numFmtId="8" fontId="0" fillId="7" borderId="1" xfId="0" applyNumberFormat="1" applyFont="1" applyFill="1" applyBorder="1"/>
    <xf numFmtId="0" fontId="0" fillId="7" borderId="1" xfId="0" applyFont="1" applyFill="1" applyBorder="1" applyAlignment="1">
      <alignment horizontal="right" vertical="top"/>
    </xf>
    <xf numFmtId="8" fontId="0" fillId="7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6" fontId="0" fillId="0" borderId="0" xfId="0" applyNumberFormat="1"/>
    <xf numFmtId="38" fontId="0" fillId="0" borderId="0" xfId="0" applyNumberFormat="1"/>
    <xf numFmtId="0" fontId="6" fillId="4" borderId="1" xfId="0" applyFont="1" applyFill="1" applyBorder="1" applyAlignment="1">
      <alignment horizontal="right" vertical="top" wrapText="1"/>
    </xf>
    <xf numFmtId="3" fontId="1" fillId="5" borderId="1" xfId="0" applyNumberFormat="1" applyFont="1" applyFill="1" applyBorder="1" applyAlignment="1">
      <alignment horizontal="right"/>
    </xf>
    <xf numFmtId="0" fontId="10" fillId="6" borderId="1" xfId="0" quotePrefix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0" fillId="5" borderId="0" xfId="0" applyFill="1"/>
    <xf numFmtId="0" fontId="1" fillId="4" borderId="1" xfId="0" applyFont="1" applyFill="1" applyBorder="1"/>
    <xf numFmtId="0" fontId="0" fillId="4" borderId="1" xfId="0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right" vertical="top"/>
    </xf>
    <xf numFmtId="8" fontId="1" fillId="4" borderId="1" xfId="0" applyNumberFormat="1" applyFont="1" applyFill="1" applyBorder="1"/>
    <xf numFmtId="8" fontId="0" fillId="4" borderId="0" xfId="0" applyNumberFormat="1" applyFont="1" applyFill="1"/>
    <xf numFmtId="0" fontId="0" fillId="7" borderId="0" xfId="0" applyFont="1" applyFill="1" applyBorder="1" applyAlignment="1">
      <alignment horizontal="right" vertical="top"/>
    </xf>
    <xf numFmtId="0" fontId="0" fillId="5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right" vertical="top"/>
    </xf>
    <xf numFmtId="0" fontId="0" fillId="5" borderId="1" xfId="0" applyFont="1" applyFill="1" applyBorder="1" applyAlignment="1">
      <alignment horizontal="right" vertical="top" wrapText="1"/>
    </xf>
    <xf numFmtId="8" fontId="0" fillId="4" borderId="1" xfId="0" applyNumberFormat="1" applyFont="1" applyFill="1" applyBorder="1"/>
    <xf numFmtId="0" fontId="1" fillId="5" borderId="1" xfId="0" applyFont="1" applyFill="1" applyBorder="1" applyAlignment="1">
      <alignment horizontal="left" vertical="top"/>
    </xf>
    <xf numFmtId="14" fontId="1" fillId="5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center" vertical="top"/>
    </xf>
    <xf numFmtId="8" fontId="1" fillId="5" borderId="1" xfId="0" applyNumberFormat="1" applyFont="1" applyFill="1" applyBorder="1" applyAlignment="1">
      <alignment horizontal="right" vertical="top"/>
    </xf>
    <xf numFmtId="0" fontId="1" fillId="5" borderId="1" xfId="0" applyNumberFormat="1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8" fontId="5" fillId="6" borderId="0" xfId="0" applyNumberFormat="1" applyFont="1" applyFill="1" applyBorder="1" applyAlignment="1">
      <alignment horizontal="right" vertical="top"/>
    </xf>
    <xf numFmtId="8" fontId="5" fillId="6" borderId="1" xfId="0" applyNumberFormat="1" applyFont="1" applyFill="1" applyBorder="1" applyAlignment="1">
      <alignment horizontal="right" vertical="top"/>
    </xf>
    <xf numFmtId="8" fontId="1" fillId="4" borderId="7" xfId="0" applyNumberFormat="1" applyFont="1" applyFill="1" applyBorder="1"/>
    <xf numFmtId="8" fontId="5" fillId="6" borderId="1" xfId="0" applyNumberFormat="1" applyFont="1" applyFill="1" applyBorder="1" applyAlignment="1">
      <alignment horizontal="right"/>
    </xf>
    <xf numFmtId="0" fontId="0" fillId="7" borderId="0" xfId="0" applyFont="1" applyFill="1" applyAlignment="1">
      <alignment horizontal="right"/>
    </xf>
    <xf numFmtId="0" fontId="1" fillId="7" borderId="1" xfId="0" applyNumberFormat="1" applyFont="1" applyFill="1" applyBorder="1" applyAlignment="1">
      <alignment wrapText="1"/>
    </xf>
    <xf numFmtId="0" fontId="12" fillId="6" borderId="1" xfId="0" quotePrefix="1" applyFont="1" applyFill="1" applyBorder="1" applyAlignment="1">
      <alignment horizontal="right" vertical="top" wrapText="1"/>
    </xf>
    <xf numFmtId="0" fontId="0" fillId="4" borderId="1" xfId="0" applyFont="1" applyFill="1" applyBorder="1" applyAlignment="1">
      <alignment horizontal="right" vertical="top" wrapText="1"/>
    </xf>
    <xf numFmtId="0" fontId="1" fillId="5" borderId="0" xfId="0" applyFont="1" applyFill="1" applyAlignment="1">
      <alignment vertical="top"/>
    </xf>
    <xf numFmtId="0" fontId="1" fillId="5" borderId="1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right" vertical="top" wrapText="1"/>
    </xf>
    <xf numFmtId="0" fontId="1" fillId="7" borderId="1" xfId="0" applyFont="1" applyFill="1" applyBorder="1" applyAlignment="1">
      <alignment horizontal="right" vertical="top" wrapText="1"/>
    </xf>
    <xf numFmtId="0" fontId="0" fillId="7" borderId="1" xfId="0" applyFont="1" applyFill="1" applyBorder="1" applyAlignment="1">
      <alignment horizontal="right"/>
    </xf>
    <xf numFmtId="0" fontId="1" fillId="7" borderId="1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8" fontId="5" fillId="6" borderId="1" xfId="0" applyNumberFormat="1" applyFont="1" applyFill="1" applyBorder="1"/>
    <xf numFmtId="0" fontId="2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horizontal="right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right" wrapText="1"/>
    </xf>
    <xf numFmtId="0" fontId="1" fillId="5" borderId="1" xfId="0" applyNumberFormat="1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right" wrapText="1"/>
    </xf>
    <xf numFmtId="14" fontId="1" fillId="7" borderId="1" xfId="0" applyNumberFormat="1" applyFont="1" applyFill="1" applyBorder="1" applyAlignment="1">
      <alignment horizontal="right" vertical="top"/>
    </xf>
    <xf numFmtId="8" fontId="1" fillId="7" borderId="1" xfId="0" applyNumberFormat="1" applyFont="1" applyFill="1" applyBorder="1" applyAlignment="1">
      <alignment horizontal="right" vertical="top"/>
    </xf>
    <xf numFmtId="0" fontId="1" fillId="7" borderId="1" xfId="0" applyNumberFormat="1" applyFont="1" applyFill="1" applyBorder="1" applyAlignment="1">
      <alignment vertical="top"/>
    </xf>
    <xf numFmtId="0" fontId="1" fillId="7" borderId="1" xfId="0" applyNumberFormat="1" applyFont="1" applyFill="1" applyBorder="1" applyAlignment="1">
      <alignment vertical="top" wrapText="1"/>
    </xf>
    <xf numFmtId="0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 wrapText="1"/>
    </xf>
    <xf numFmtId="0" fontId="1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9" fillId="5" borderId="1" xfId="0" quotePrefix="1" applyFont="1" applyFill="1" applyBorder="1" applyAlignment="1">
      <alignment horizontal="right" vertical="top" wrapText="1"/>
    </xf>
    <xf numFmtId="0" fontId="0" fillId="5" borderId="0" xfId="0" applyFont="1" applyFill="1" applyAlignment="1">
      <alignment horizontal="right"/>
    </xf>
    <xf numFmtId="14" fontId="16" fillId="4" borderId="1" xfId="0" applyNumberFormat="1" applyFont="1" applyFill="1" applyBorder="1" applyAlignment="1">
      <alignment horizontal="right"/>
    </xf>
    <xf numFmtId="8" fontId="16" fillId="4" borderId="1" xfId="0" applyNumberFormat="1" applyFont="1" applyFill="1" applyBorder="1" applyAlignment="1">
      <alignment horizontal="right"/>
    </xf>
    <xf numFmtId="0" fontId="16" fillId="4" borderId="1" xfId="0" applyNumberFormat="1" applyFont="1" applyFill="1" applyBorder="1"/>
    <xf numFmtId="0" fontId="16" fillId="4" borderId="1" xfId="0" applyNumberFormat="1" applyFont="1" applyFill="1" applyBorder="1" applyAlignment="1">
      <alignment wrapText="1"/>
    </xf>
    <xf numFmtId="8" fontId="1" fillId="4" borderId="1" xfId="0" quotePrefix="1" applyNumberFormat="1" applyFont="1" applyFill="1" applyBorder="1" applyAlignment="1">
      <alignment horizontal="right" wrapText="1"/>
    </xf>
    <xf numFmtId="0" fontId="0" fillId="4" borderId="1" xfId="0" applyFill="1" applyBorder="1" applyAlignment="1">
      <alignment horizontal="right" vertical="top"/>
    </xf>
    <xf numFmtId="8" fontId="0" fillId="4" borderId="1" xfId="0" applyNumberFormat="1" applyFont="1" applyFill="1" applyBorder="1" applyAlignment="1">
      <alignment horizontal="right" vertical="top"/>
    </xf>
    <xf numFmtId="0" fontId="6" fillId="4" borderId="1" xfId="0" quotePrefix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left" vertical="top"/>
    </xf>
    <xf numFmtId="14" fontId="1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/>
    </xf>
    <xf numFmtId="8" fontId="1" fillId="4" borderId="1" xfId="0" applyNumberFormat="1" applyFont="1" applyFill="1" applyBorder="1" applyAlignment="1">
      <alignment horizontal="right" vertical="top"/>
    </xf>
    <xf numFmtId="14" fontId="16" fillId="5" borderId="1" xfId="0" applyNumberFormat="1" applyFont="1" applyFill="1" applyBorder="1" applyAlignment="1">
      <alignment horizontal="right" vertical="top"/>
    </xf>
    <xf numFmtId="8" fontId="16" fillId="5" borderId="1" xfId="0" applyNumberFormat="1" applyFont="1" applyFill="1" applyBorder="1" applyAlignment="1">
      <alignment horizontal="right" vertical="top"/>
    </xf>
    <xf numFmtId="0" fontId="16" fillId="5" borderId="1" xfId="0" applyNumberFormat="1" applyFont="1" applyFill="1" applyBorder="1" applyAlignment="1">
      <alignment vertical="top"/>
    </xf>
    <xf numFmtId="0" fontId="16" fillId="5" borderId="1" xfId="0" applyNumberFormat="1" applyFont="1" applyFill="1" applyBorder="1" applyAlignment="1">
      <alignment vertical="top" wrapText="1"/>
    </xf>
    <xf numFmtId="0" fontId="6" fillId="5" borderId="0" xfId="0" applyFont="1" applyFill="1" applyAlignment="1">
      <alignment horizontal="right" vertical="top" wrapText="1"/>
    </xf>
    <xf numFmtId="0" fontId="16" fillId="7" borderId="1" xfId="0" applyFont="1" applyFill="1" applyBorder="1"/>
    <xf numFmtId="8" fontId="16" fillId="7" borderId="1" xfId="0" applyNumberFormat="1" applyFont="1" applyFill="1" applyBorder="1" applyAlignment="1">
      <alignment horizontal="right"/>
    </xf>
    <xf numFmtId="0" fontId="16" fillId="7" borderId="1" xfId="0" applyNumberFormat="1" applyFont="1" applyFill="1" applyBorder="1"/>
    <xf numFmtId="0" fontId="16" fillId="7" borderId="1" xfId="0" applyNumberFormat="1" applyFont="1" applyFill="1" applyBorder="1" applyAlignment="1">
      <alignment wrapText="1"/>
    </xf>
    <xf numFmtId="0" fontId="16" fillId="4" borderId="1" xfId="0" applyFont="1" applyFill="1" applyBorder="1"/>
    <xf numFmtId="0" fontId="0" fillId="5" borderId="1" xfId="0" applyFill="1" applyBorder="1" applyAlignment="1">
      <alignment horizontal="right"/>
    </xf>
    <xf numFmtId="14" fontId="16" fillId="5" borderId="1" xfId="0" applyNumberFormat="1" applyFont="1" applyFill="1" applyBorder="1" applyAlignment="1">
      <alignment horizontal="right"/>
    </xf>
    <xf numFmtId="8" fontId="16" fillId="5" borderId="1" xfId="0" applyNumberFormat="1" applyFont="1" applyFill="1" applyBorder="1" applyAlignment="1">
      <alignment horizontal="right"/>
    </xf>
    <xf numFmtId="0" fontId="16" fillId="5" borderId="1" xfId="0" applyNumberFormat="1" applyFont="1" applyFill="1" applyBorder="1"/>
    <xf numFmtId="0" fontId="16" fillId="5" borderId="1" xfId="0" applyNumberFormat="1" applyFont="1" applyFill="1" applyBorder="1" applyAlignment="1">
      <alignment wrapText="1"/>
    </xf>
    <xf numFmtId="0" fontId="0" fillId="7" borderId="1" xfId="0" applyFill="1" applyBorder="1" applyAlignment="1">
      <alignment horizontal="right" vertical="top" wrapText="1"/>
    </xf>
    <xf numFmtId="14" fontId="16" fillId="7" borderId="1" xfId="0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vertical="top" wrapText="1"/>
    </xf>
    <xf numFmtId="0" fontId="0" fillId="7" borderId="0" xfId="0" applyFill="1" applyAlignment="1">
      <alignment horizontal="right" vertical="top" wrapText="1"/>
    </xf>
    <xf numFmtId="8" fontId="1" fillId="7" borderId="1" xfId="0" quotePrefix="1" applyNumberFormat="1" applyFont="1" applyFill="1" applyBorder="1" applyAlignment="1">
      <alignment horizontal="right" wrapText="1"/>
    </xf>
    <xf numFmtId="0" fontId="0" fillId="7" borderId="1" xfId="0" applyFill="1" applyBorder="1" applyAlignment="1">
      <alignment horizontal="right" vertical="top"/>
    </xf>
    <xf numFmtId="8" fontId="0" fillId="5" borderId="1" xfId="0" applyNumberFormat="1" applyFont="1" applyFill="1" applyBorder="1"/>
    <xf numFmtId="0" fontId="16" fillId="5" borderId="1" xfId="0" applyFont="1" applyFill="1" applyBorder="1"/>
    <xf numFmtId="14" fontId="17" fillId="7" borderId="1" xfId="0" applyNumberFormat="1" applyFont="1" applyFill="1" applyBorder="1" applyAlignment="1">
      <alignment horizontal="right"/>
    </xf>
    <xf numFmtId="8" fontId="17" fillId="7" borderId="1" xfId="0" applyNumberFormat="1" applyFont="1" applyFill="1" applyBorder="1" applyAlignment="1">
      <alignment horizontal="right"/>
    </xf>
    <xf numFmtId="0" fontId="17" fillId="7" borderId="1" xfId="0" applyNumberFormat="1" applyFont="1" applyFill="1" applyBorder="1"/>
    <xf numFmtId="0" fontId="17" fillId="7" borderId="1" xfId="0" applyNumberFormat="1" applyFont="1" applyFill="1" applyBorder="1" applyAlignment="1">
      <alignment wrapText="1"/>
    </xf>
    <xf numFmtId="14" fontId="17" fillId="5" borderId="1" xfId="0" applyNumberFormat="1" applyFont="1" applyFill="1" applyBorder="1" applyAlignment="1">
      <alignment horizontal="right"/>
    </xf>
    <xf numFmtId="0" fontId="17" fillId="5" borderId="1" xfId="0" applyFont="1" applyFill="1" applyBorder="1" applyAlignment="1">
      <alignment horizontal="right"/>
    </xf>
    <xf numFmtId="8" fontId="17" fillId="5" borderId="1" xfId="0" applyNumberFormat="1" applyFont="1" applyFill="1" applyBorder="1" applyAlignment="1">
      <alignment horizontal="right"/>
    </xf>
    <xf numFmtId="0" fontId="17" fillId="5" borderId="1" xfId="0" applyNumberFormat="1" applyFont="1" applyFill="1" applyBorder="1"/>
    <xf numFmtId="0" fontId="17" fillId="5" borderId="1" xfId="0" applyNumberFormat="1" applyFont="1" applyFill="1" applyBorder="1" applyAlignment="1">
      <alignment wrapText="1"/>
    </xf>
    <xf numFmtId="0" fontId="2" fillId="6" borderId="1" xfId="0" applyNumberFormat="1" applyFont="1" applyFill="1" applyBorder="1" applyAlignment="1">
      <alignment horizontal="left"/>
    </xf>
    <xf numFmtId="0" fontId="2" fillId="6" borderId="2" xfId="0" applyFont="1" applyFill="1" applyBorder="1"/>
    <xf numFmtId="0" fontId="2" fillId="6" borderId="2" xfId="0" applyFont="1" applyFill="1" applyBorder="1" applyAlignment="1">
      <alignment wrapText="1"/>
    </xf>
    <xf numFmtId="8" fontId="2" fillId="6" borderId="1" xfId="0" quotePrefix="1" applyNumberFormat="1" applyFont="1" applyFill="1" applyBorder="1" applyAlignment="1">
      <alignment horizontal="right" wrapText="1"/>
    </xf>
    <xf numFmtId="0" fontId="2" fillId="6" borderId="1" xfId="0" applyNumberFormat="1" applyFont="1" applyFill="1" applyBorder="1" applyAlignment="1">
      <alignment wrapText="1"/>
    </xf>
    <xf numFmtId="0" fontId="2" fillId="6" borderId="1" xfId="0" quotePrefix="1" applyFont="1" applyFill="1" applyBorder="1" applyAlignment="1">
      <alignment horizontal="right" wrapText="1"/>
    </xf>
    <xf numFmtId="0" fontId="5" fillId="6" borderId="0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left"/>
    </xf>
    <xf numFmtId="0" fontId="11" fillId="9" borderId="1" xfId="0" quotePrefix="1" applyFont="1" applyFill="1" applyBorder="1" applyAlignment="1">
      <alignment horizontal="right" wrapText="1"/>
    </xf>
    <xf numFmtId="14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8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2" fillId="6" borderId="0" xfId="0" applyFont="1" applyFill="1" applyAlignment="1">
      <alignment vertical="top"/>
    </xf>
    <xf numFmtId="0" fontId="7" fillId="6" borderId="0" xfId="0" applyFont="1" applyFill="1" applyAlignment="1">
      <alignment horizontal="right" vertical="top" wrapText="1"/>
    </xf>
    <xf numFmtId="14" fontId="17" fillId="4" borderId="1" xfId="0" applyNumberFormat="1" applyFont="1" applyFill="1" applyBorder="1" applyAlignment="1">
      <alignment horizontal="right"/>
    </xf>
    <xf numFmtId="8" fontId="17" fillId="4" borderId="1" xfId="0" applyNumberFormat="1" applyFont="1" applyFill="1" applyBorder="1" applyAlignment="1">
      <alignment horizontal="right"/>
    </xf>
    <xf numFmtId="0" fontId="17" fillId="4" borderId="1" xfId="0" applyNumberFormat="1" applyFont="1" applyFill="1" applyBorder="1" applyAlignment="1">
      <alignment horizontal="center"/>
    </xf>
    <xf numFmtId="0" fontId="17" fillId="4" borderId="1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2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right"/>
    </xf>
    <xf numFmtId="14" fontId="2" fillId="8" borderId="1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/>
    </xf>
    <xf numFmtId="8" fontId="2" fillId="8" borderId="1" xfId="0" applyNumberFormat="1" applyFont="1" applyFill="1" applyBorder="1" applyAlignment="1">
      <alignment horizontal="right"/>
    </xf>
    <xf numFmtId="0" fontId="2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right"/>
    </xf>
    <xf numFmtId="0" fontId="2" fillId="8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8" fontId="2" fillId="4" borderId="1" xfId="0" applyNumberFormat="1" applyFont="1" applyFill="1" applyBorder="1" applyAlignment="1">
      <alignment horizontal="right"/>
    </xf>
    <xf numFmtId="0" fontId="2" fillId="4" borderId="1" xfId="0" applyNumberFormat="1" applyFont="1" applyFill="1" applyBorder="1"/>
    <xf numFmtId="0" fontId="2" fillId="4" borderId="1" xfId="0" applyNumberFormat="1" applyFont="1" applyFill="1" applyBorder="1" applyAlignment="1">
      <alignment wrapText="1"/>
    </xf>
    <xf numFmtId="0" fontId="5" fillId="6" borderId="0" xfId="0" applyFont="1" applyFill="1" applyAlignment="1">
      <alignment horizontal="right"/>
    </xf>
    <xf numFmtId="0" fontId="7" fillId="6" borderId="1" xfId="0" applyFont="1" applyFill="1" applyBorder="1" applyAlignment="1">
      <alignment horizontal="right"/>
    </xf>
    <xf numFmtId="8" fontId="5" fillId="6" borderId="0" xfId="0" applyNumberFormat="1" applyFont="1" applyFill="1"/>
    <xf numFmtId="0" fontId="17" fillId="4" borderId="1" xfId="0" applyNumberFormat="1" applyFont="1" applyFill="1" applyBorder="1"/>
    <xf numFmtId="0" fontId="2" fillId="8" borderId="1" xfId="0" applyFont="1" applyFill="1" applyBorder="1"/>
    <xf numFmtId="0" fontId="2" fillId="4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right" vertical="top"/>
    </xf>
    <xf numFmtId="8" fontId="5" fillId="8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/>
    <xf numFmtId="8" fontId="2" fillId="4" borderId="1" xfId="0" applyNumberFormat="1" applyFont="1" applyFill="1" applyBorder="1"/>
    <xf numFmtId="8" fontId="5" fillId="4" borderId="0" xfId="0" applyNumberFormat="1" applyFont="1" applyFill="1"/>
    <xf numFmtId="8" fontId="1" fillId="5" borderId="3" xfId="0" applyNumberFormat="1" applyFont="1" applyFill="1" applyBorder="1"/>
    <xf numFmtId="0" fontId="2" fillId="6" borderId="1" xfId="0" applyFont="1" applyFill="1" applyBorder="1" applyAlignment="1">
      <alignment horizontal="right" vertical="top" wrapText="1"/>
    </xf>
    <xf numFmtId="0" fontId="2" fillId="10" borderId="1" xfId="0" applyFont="1" applyFill="1" applyBorder="1" applyAlignment="1">
      <alignment horizontal="right" vertical="top" wrapText="1"/>
    </xf>
    <xf numFmtId="0" fontId="0" fillId="4" borderId="1" xfId="0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8" fontId="2" fillId="10" borderId="1" xfId="0" applyNumberFormat="1" applyFont="1" applyFill="1" applyBorder="1"/>
    <xf numFmtId="8" fontId="5" fillId="10" borderId="1" xfId="0" applyNumberFormat="1" applyFont="1" applyFill="1" applyBorder="1"/>
    <xf numFmtId="8" fontId="2" fillId="10" borderId="1" xfId="0" applyNumberFormat="1" applyFont="1" applyFill="1" applyBorder="1" applyAlignment="1">
      <alignment horizontal="right"/>
    </xf>
    <xf numFmtId="0" fontId="2" fillId="10" borderId="1" xfId="0" applyNumberFormat="1" applyFont="1" applyFill="1" applyBorder="1"/>
    <xf numFmtId="0" fontId="2" fillId="10" borderId="1" xfId="0" applyNumberFormat="1" applyFont="1" applyFill="1" applyBorder="1" applyAlignment="1">
      <alignment wrapText="1"/>
    </xf>
    <xf numFmtId="8" fontId="2" fillId="8" borderId="1" xfId="0" applyNumberFormat="1" applyFont="1" applyFill="1" applyBorder="1"/>
    <xf numFmtId="8" fontId="5" fillId="8" borderId="0" xfId="0" applyNumberFormat="1" applyFont="1" applyFill="1"/>
    <xf numFmtId="0" fontId="5" fillId="4" borderId="1" xfId="0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14" fontId="2" fillId="6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center" vertical="top"/>
    </xf>
    <xf numFmtId="8" fontId="2" fillId="6" borderId="1" xfId="0" applyNumberFormat="1" applyFont="1" applyFill="1" applyBorder="1" applyAlignment="1">
      <alignment horizontal="right" vertical="top"/>
    </xf>
    <xf numFmtId="0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right" wrapText="1"/>
    </xf>
    <xf numFmtId="8" fontId="2" fillId="4" borderId="0" xfId="0" applyNumberFormat="1" applyFont="1" applyFill="1" applyBorder="1" applyAlignment="1">
      <alignment horizontal="right"/>
    </xf>
    <xf numFmtId="8" fontId="2" fillId="10" borderId="1" xfId="0" quotePrefix="1" applyNumberFormat="1" applyFont="1" applyFill="1" applyBorder="1" applyAlignment="1">
      <alignment horizontal="right" wrapText="1"/>
    </xf>
    <xf numFmtId="14" fontId="2" fillId="10" borderId="1" xfId="0" applyNumberFormat="1" applyFont="1" applyFill="1" applyBorder="1" applyAlignment="1">
      <alignment horizontal="right"/>
    </xf>
    <xf numFmtId="3" fontId="2" fillId="10" borderId="1" xfId="0" applyNumberFormat="1" applyFont="1" applyFill="1" applyBorder="1" applyAlignment="1">
      <alignment horizontal="right"/>
    </xf>
    <xf numFmtId="8" fontId="5" fillId="0" borderId="0" xfId="0" applyNumberFormat="1" applyFont="1"/>
    <xf numFmtId="0" fontId="7" fillId="8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vertical="top"/>
    </xf>
    <xf numFmtId="0" fontId="2" fillId="6" borderId="1" xfId="0" applyNumberFormat="1" applyFont="1" applyFill="1" applyBorder="1" applyAlignment="1">
      <alignment vertical="top" wrapText="1"/>
    </xf>
    <xf numFmtId="0" fontId="5" fillId="10" borderId="0" xfId="0" applyFont="1" applyFill="1" applyAlignment="1">
      <alignment horizontal="right"/>
    </xf>
    <xf numFmtId="0" fontId="2" fillId="10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right" wrapText="1"/>
    </xf>
  </cellXfs>
  <cellStyles count="1">
    <cellStyle name="Normal" xfId="0" builtinId="0"/>
  </cellStyles>
  <dxfs count="34">
    <dxf>
      <numFmt numFmtId="10" formatCode="&quot;$&quot;#,##0_);[Red]\(&quot;$&quot;#,##0\)"/>
    </dxf>
    <dxf>
      <numFmt numFmtId="12" formatCode="&quot;$&quot;#,##0.00_);[Red]\(&quot;$&quot;#,##0.0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[FY2020 - CDSF Dashboard.xlsx]Totals by District!PivotTable1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District'!$B$3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District'!$B$4:$B$15</c:f>
              <c:numCache>
                <c:formatCode>"$"#,##0_);[Red]\("$"#,##0\)</c:formatCode>
                <c:ptCount val="11"/>
                <c:pt idx="0">
                  <c:v>332899.82999999996</c:v>
                </c:pt>
                <c:pt idx="1">
                  <c:v>538113.80000000005</c:v>
                </c:pt>
                <c:pt idx="2">
                  <c:v>338874.75</c:v>
                </c:pt>
                <c:pt idx="3">
                  <c:v>356054.54000000004</c:v>
                </c:pt>
                <c:pt idx="4">
                  <c:v>308876.47000000003</c:v>
                </c:pt>
                <c:pt idx="5">
                  <c:v>276990.85000000003</c:v>
                </c:pt>
                <c:pt idx="6">
                  <c:v>383366.05</c:v>
                </c:pt>
                <c:pt idx="7">
                  <c:v>476153.23</c:v>
                </c:pt>
                <c:pt idx="8">
                  <c:v>295445.83999999997</c:v>
                </c:pt>
                <c:pt idx="9">
                  <c:v>288332.49</c:v>
                </c:pt>
                <c:pt idx="10">
                  <c:v>416619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18E-B461-3B474DA402B7}"/>
            </c:ext>
          </c:extLst>
        </c:ser>
        <c:ser>
          <c:idx val="1"/>
          <c:order val="1"/>
          <c:tx>
            <c:strRef>
              <c:f>'Totals by District'!$C$3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District'!$C$4:$C$15</c:f>
              <c:numCache>
                <c:formatCode>"$"#,##0.00_);[Red]\("$"#,##0.00\)</c:formatCode>
                <c:ptCount val="11"/>
                <c:pt idx="0">
                  <c:v>194941.19</c:v>
                </c:pt>
                <c:pt idx="1">
                  <c:v>329222.73000000004</c:v>
                </c:pt>
                <c:pt idx="2">
                  <c:v>178050.26</c:v>
                </c:pt>
                <c:pt idx="3">
                  <c:v>112606.27</c:v>
                </c:pt>
                <c:pt idx="4">
                  <c:v>299158.63</c:v>
                </c:pt>
                <c:pt idx="5">
                  <c:v>81325.39</c:v>
                </c:pt>
                <c:pt idx="6">
                  <c:v>218596.53999999998</c:v>
                </c:pt>
                <c:pt idx="7">
                  <c:v>336083.88999999996</c:v>
                </c:pt>
                <c:pt idx="8">
                  <c:v>104297.47</c:v>
                </c:pt>
                <c:pt idx="9">
                  <c:v>202120</c:v>
                </c:pt>
                <c:pt idx="10">
                  <c:v>177050.6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18E-B461-3B474DA4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27136"/>
        <c:axId val="439929680"/>
      </c:barChart>
      <c:catAx>
        <c:axId val="2369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9680"/>
        <c:crosses val="autoZero"/>
        <c:auto val="1"/>
        <c:lblAlgn val="ctr"/>
        <c:lblOffset val="100"/>
        <c:noMultiLvlLbl val="0"/>
      </c:catAx>
      <c:valAx>
        <c:axId val="4399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9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[FY2020 - CDSF Dashboard.xlsx]Totals by Department!PivotTable2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Department'!$B$3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Department'!$A$4:$A$23</c:f>
              <c:strCache>
                <c:ptCount val="19"/>
                <c:pt idx="0">
                  <c:v>BARC</c:v>
                </c:pt>
                <c:pt idx="1">
                  <c:v>CNL</c:v>
                </c:pt>
                <c:pt idx="2">
                  <c:v>DON</c:v>
                </c:pt>
                <c:pt idx="3">
                  <c:v>HFD</c:v>
                </c:pt>
                <c:pt idx="4">
                  <c:v>HHD</c:v>
                </c:pt>
                <c:pt idx="5">
                  <c:v>HPARD</c:v>
                </c:pt>
                <c:pt idx="6">
                  <c:v>HPD</c:v>
                </c:pt>
                <c:pt idx="7">
                  <c:v>HPL</c:v>
                </c:pt>
                <c:pt idx="8">
                  <c:v>HPW</c:v>
                </c:pt>
                <c:pt idx="9">
                  <c:v>MOCA</c:v>
                </c:pt>
                <c:pt idx="10">
                  <c:v>MOED</c:v>
                </c:pt>
                <c:pt idx="11">
                  <c:v>OBO</c:v>
                </c:pt>
                <c:pt idx="12">
                  <c:v>Other</c:v>
                </c:pt>
                <c:pt idx="13">
                  <c:v>PD</c:v>
                </c:pt>
                <c:pt idx="14">
                  <c:v>(blank)</c:v>
                </c:pt>
                <c:pt idx="15">
                  <c:v>SWMD</c:v>
                </c:pt>
                <c:pt idx="16">
                  <c:v>HTV</c:v>
                </c:pt>
                <c:pt idx="17">
                  <c:v>MYR</c:v>
                </c:pt>
                <c:pt idx="18">
                  <c:v>HPW/PD</c:v>
                </c:pt>
              </c:strCache>
            </c:strRef>
          </c:cat>
          <c:val>
            <c:numRef>
              <c:f>'Totals by Department'!$B$4:$B$23</c:f>
              <c:numCache>
                <c:formatCode>"$"#,##0_);[Red]\("$"#,##0\)</c:formatCode>
                <c:ptCount val="19"/>
                <c:pt idx="0">
                  <c:v>10960.55</c:v>
                </c:pt>
                <c:pt idx="1">
                  <c:v>4359.2800000000007</c:v>
                </c:pt>
                <c:pt idx="2">
                  <c:v>28536.69</c:v>
                </c:pt>
                <c:pt idx="3">
                  <c:v>159390.15</c:v>
                </c:pt>
                <c:pt idx="4">
                  <c:v>48953.04</c:v>
                </c:pt>
                <c:pt idx="5">
                  <c:v>786509.98999999987</c:v>
                </c:pt>
                <c:pt idx="6">
                  <c:v>437598.63</c:v>
                </c:pt>
                <c:pt idx="7">
                  <c:v>13499.4</c:v>
                </c:pt>
                <c:pt idx="8">
                  <c:v>251646.2</c:v>
                </c:pt>
                <c:pt idx="9">
                  <c:v>25000</c:v>
                </c:pt>
                <c:pt idx="10">
                  <c:v>50000</c:v>
                </c:pt>
                <c:pt idx="11">
                  <c:v>89300</c:v>
                </c:pt>
                <c:pt idx="12">
                  <c:v>5000</c:v>
                </c:pt>
                <c:pt idx="13">
                  <c:v>22383.11</c:v>
                </c:pt>
                <c:pt idx="14">
                  <c:v>4335.59</c:v>
                </c:pt>
                <c:pt idx="15">
                  <c:v>258159.94000000003</c:v>
                </c:pt>
                <c:pt idx="16">
                  <c:v>3230</c:v>
                </c:pt>
                <c:pt idx="17">
                  <c:v>34590.400000000001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5-486C-9454-25CD9BF27A3D}"/>
            </c:ext>
          </c:extLst>
        </c:ser>
        <c:ser>
          <c:idx val="1"/>
          <c:order val="1"/>
          <c:tx>
            <c:strRef>
              <c:f>'Totals by Department'!$C$3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Department'!$A$4:$A$23</c:f>
              <c:strCache>
                <c:ptCount val="19"/>
                <c:pt idx="0">
                  <c:v>BARC</c:v>
                </c:pt>
                <c:pt idx="1">
                  <c:v>CNL</c:v>
                </c:pt>
                <c:pt idx="2">
                  <c:v>DON</c:v>
                </c:pt>
                <c:pt idx="3">
                  <c:v>HFD</c:v>
                </c:pt>
                <c:pt idx="4">
                  <c:v>HHD</c:v>
                </c:pt>
                <c:pt idx="5">
                  <c:v>HPARD</c:v>
                </c:pt>
                <c:pt idx="6">
                  <c:v>HPD</c:v>
                </c:pt>
                <c:pt idx="7">
                  <c:v>HPL</c:v>
                </c:pt>
                <c:pt idx="8">
                  <c:v>HPW</c:v>
                </c:pt>
                <c:pt idx="9">
                  <c:v>MOCA</c:v>
                </c:pt>
                <c:pt idx="10">
                  <c:v>MOED</c:v>
                </c:pt>
                <c:pt idx="11">
                  <c:v>OBO</c:v>
                </c:pt>
                <c:pt idx="12">
                  <c:v>Other</c:v>
                </c:pt>
                <c:pt idx="13">
                  <c:v>PD</c:v>
                </c:pt>
                <c:pt idx="14">
                  <c:v>(blank)</c:v>
                </c:pt>
                <c:pt idx="15">
                  <c:v>SWMD</c:v>
                </c:pt>
                <c:pt idx="16">
                  <c:v>HTV</c:v>
                </c:pt>
                <c:pt idx="17">
                  <c:v>MYR</c:v>
                </c:pt>
                <c:pt idx="18">
                  <c:v>HPW/PD</c:v>
                </c:pt>
              </c:strCache>
            </c:strRef>
          </c:cat>
          <c:val>
            <c:numRef>
              <c:f>'Totals by Department'!$C$4:$C$23</c:f>
              <c:numCache>
                <c:formatCode>"$"#,##0_);[Red]\("$"#,##0\)</c:formatCode>
                <c:ptCount val="19"/>
                <c:pt idx="0">
                  <c:v>22287</c:v>
                </c:pt>
                <c:pt idx="1">
                  <c:v>7759.66</c:v>
                </c:pt>
                <c:pt idx="2">
                  <c:v>30090.799999999999</c:v>
                </c:pt>
                <c:pt idx="3">
                  <c:v>182530.15</c:v>
                </c:pt>
                <c:pt idx="4">
                  <c:v>132300.63</c:v>
                </c:pt>
                <c:pt idx="5">
                  <c:v>1318202.51</c:v>
                </c:pt>
                <c:pt idx="6">
                  <c:v>741899.77999999991</c:v>
                </c:pt>
                <c:pt idx="7">
                  <c:v>43804.03</c:v>
                </c:pt>
                <c:pt idx="8">
                  <c:v>286644.63</c:v>
                </c:pt>
                <c:pt idx="9">
                  <c:v>90000</c:v>
                </c:pt>
                <c:pt idx="10">
                  <c:v>136000</c:v>
                </c:pt>
                <c:pt idx="11">
                  <c:v>98270</c:v>
                </c:pt>
                <c:pt idx="12">
                  <c:v>16500</c:v>
                </c:pt>
                <c:pt idx="13">
                  <c:v>82520.710000000006</c:v>
                </c:pt>
                <c:pt idx="14">
                  <c:v>6340.8899999999994</c:v>
                </c:pt>
                <c:pt idx="15">
                  <c:v>764755.66</c:v>
                </c:pt>
                <c:pt idx="16">
                  <c:v>3230</c:v>
                </c:pt>
                <c:pt idx="17">
                  <c:v>48590.400000000001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5-486C-9454-25CD9BF2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039872"/>
        <c:axId val="169052176"/>
      </c:barChart>
      <c:catAx>
        <c:axId val="3730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2176"/>
        <c:crosses val="autoZero"/>
        <c:auto val="1"/>
        <c:lblAlgn val="ctr"/>
        <c:lblOffset val="100"/>
        <c:noMultiLvlLbl val="0"/>
      </c:catAx>
      <c:valAx>
        <c:axId val="1690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0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14287</xdr:rowOff>
    </xdr:from>
    <xdr:to>
      <xdr:col>12</xdr:col>
      <xdr:colOff>19050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3C481-CF3D-4269-A33D-7342C8CD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3</xdr:row>
      <xdr:rowOff>14286</xdr:rowOff>
    </xdr:from>
    <xdr:to>
      <xdr:col>18</xdr:col>
      <xdr:colOff>352424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397C9-9E8B-43CE-A393-DFA7D404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ilton, Merrick - FIN" refreshedDate="44075.431754398145" createdVersion="6" refreshedVersion="6" minRefreshableVersion="3" recordCount="317" xr:uid="{0D92F4B5-185A-4746-AFA4-F8A6B0A7E575}">
  <cacheSource type="worksheet">
    <worksheetSource name="Table6"/>
  </cacheSource>
  <cacheFields count="11">
    <cacheField name="Project Name" numFmtId="0">
      <sharedItems/>
    </cacheField>
    <cacheField name="District" numFmtId="0">
      <sharedItems containsBlank="1" count="12">
        <s v="A"/>
        <s v="B"/>
        <s v="C"/>
        <s v="D"/>
        <s v="E"/>
        <s v="F"/>
        <s v="G"/>
        <s v="H"/>
        <s v="I"/>
        <s v="J"/>
        <s v="K"/>
        <m u="1"/>
      </sharedItems>
    </cacheField>
    <cacheField name="Title" numFmtId="0">
      <sharedItems containsBlank="1"/>
    </cacheField>
    <cacheField name="Date Sent" numFmtId="0">
      <sharedItems containsNonDate="0" containsString="0" containsBlank="1"/>
    </cacheField>
    <cacheField name="Department" numFmtId="0">
      <sharedItems containsBlank="1" count="25">
        <s v="HPD"/>
        <s v="HPW"/>
        <s v="HPARD"/>
        <s v="BARC"/>
        <s v="HFD"/>
        <s v="SWMD"/>
        <s v="OBO"/>
        <s v="CNL"/>
        <s v="HPL"/>
        <s v="MOED"/>
        <s v="HTV"/>
        <s v="MOCA"/>
        <s v="HHD"/>
        <s v="DON"/>
        <s v="PD"/>
        <s v="Other"/>
        <m/>
        <s v="MYR"/>
        <s v="HPW/PD"/>
        <s v="Planning" u="1"/>
        <s v="ARA" u="1"/>
        <s v="PWE" u="1"/>
        <s v="MOSE" u="1"/>
        <s v="SWD" u="1"/>
        <s v="BARD" u="1"/>
      </sharedItems>
    </cacheField>
    <cacheField name="Funds" numFmtId="0">
      <sharedItems/>
    </cacheField>
    <cacheField name="Max Spend" numFmtId="8">
      <sharedItems containsSemiMixedTypes="0" containsString="0" containsNumber="1" minValue="0" maxValue="299352.46999999997"/>
    </cacheField>
    <cacheField name="YTD Expenses" numFmtId="8">
      <sharedItems containsSemiMixedTypes="0" containsString="0" containsNumber="1" minValue="0" maxValue="129987.21"/>
    </cacheField>
    <cacheField name="Status" numFmtId="0">
      <sharedItems containsNonDate="0" containsString="0" containsBlank="1"/>
    </cacheField>
    <cacheField name="WBS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">
  <r>
    <s v="A-1-20"/>
    <x v="0"/>
    <s v="Overtime for HPD Northwest Division - 4th of July "/>
    <m/>
    <x v="0"/>
    <s v="Operating"/>
    <n v="10000"/>
    <n v="10000"/>
    <m/>
    <m/>
    <m/>
  </r>
  <r>
    <s v="A-2-20"/>
    <x v="0"/>
    <s v="Street Lights (A-2-19)"/>
    <m/>
    <x v="1"/>
    <s v="Operating"/>
    <n v="2273.04"/>
    <n v="2273.04"/>
    <m/>
    <m/>
    <m/>
  </r>
  <r>
    <s v="A-3-20"/>
    <x v="0"/>
    <s v="HPD Overtime - North Division (A-4-19)(R826)"/>
    <m/>
    <x v="0"/>
    <s v="Operating"/>
    <n v="5333.2"/>
    <n v="5333.2"/>
    <m/>
    <m/>
    <m/>
  </r>
  <r>
    <s v="A-4-20"/>
    <x v="0"/>
    <s v="RL &amp; Cora Johnson Park - Fence Screen (A-15-19)"/>
    <m/>
    <x v="2"/>
    <s v="Operating"/>
    <n v="0"/>
    <n v="0"/>
    <m/>
    <m/>
    <m/>
  </r>
  <r>
    <s v="A-5-20"/>
    <x v="0"/>
    <s v="Mowing - Elmview, Woodvine &amp; Rigel ditches"/>
    <m/>
    <x v="1"/>
    <s v="Operating"/>
    <n v="0"/>
    <n v="0"/>
    <m/>
    <m/>
    <m/>
  </r>
  <r>
    <s v="A-6-20"/>
    <x v="0"/>
    <s v="RL &amp; Cora Johnson Park - fence screen"/>
    <m/>
    <x v="2"/>
    <s v="Operating"/>
    <n v="6000"/>
    <n v="6000"/>
    <m/>
    <m/>
    <m/>
  </r>
  <r>
    <s v="A-7-20"/>
    <x v="0"/>
    <s v="Alabonson Rd. Fence Screen"/>
    <m/>
    <x v="2"/>
    <s v="Operating"/>
    <n v="0"/>
    <n v="0"/>
    <m/>
    <m/>
    <m/>
  </r>
  <r>
    <s v="A-8-20"/>
    <x v="0"/>
    <s v="Microchipping - 500 pets"/>
    <m/>
    <x v="3"/>
    <s v="Operating"/>
    <n v="4287"/>
    <n v="0"/>
    <m/>
    <m/>
    <m/>
  </r>
  <r>
    <s v="A-9-20"/>
    <x v="0"/>
    <s v="Street Lights - Maux Dr. "/>
    <m/>
    <x v="1"/>
    <s v="Operating"/>
    <n v="324.72000000000003"/>
    <n v="324.72000000000003"/>
    <m/>
    <m/>
    <m/>
  </r>
  <r>
    <s v="A-10-20"/>
    <x v="0"/>
    <s v="FY19/20 Horse Sponsorship"/>
    <m/>
    <x v="0"/>
    <s v="Operating"/>
    <n v="10018.08"/>
    <n v="10018.08"/>
    <m/>
    <m/>
    <m/>
  </r>
  <r>
    <s v="A-11-20"/>
    <x v="0"/>
    <s v="Street lights - S. Parkview and Holly Oak Park"/>
    <m/>
    <x v="1"/>
    <s v="Operating"/>
    <n v="2273.04"/>
    <n v="0"/>
    <m/>
    <m/>
    <m/>
  </r>
  <r>
    <s v="A-12-20"/>
    <x v="0"/>
    <s v="HPD Overtime - North Division"/>
    <m/>
    <x v="0"/>
    <s v="Operating"/>
    <n v="15429.61"/>
    <n v="15163.61"/>
    <m/>
    <m/>
    <m/>
  </r>
  <r>
    <s v="A-13-20"/>
    <x v="0"/>
    <s v="HPD Overtime - Northwest Division"/>
    <m/>
    <x v="0"/>
    <s v="Operating"/>
    <n v="15000"/>
    <n v="284.04000000000002"/>
    <m/>
    <m/>
    <m/>
  </r>
  <r>
    <s v="A-14-20"/>
    <x v="0"/>
    <s v="Agnes Moffitt Park"/>
    <m/>
    <x v="2"/>
    <s v="Capital"/>
    <n v="96641.56"/>
    <n v="96641.56"/>
    <m/>
    <m/>
    <m/>
  </r>
  <r>
    <s v="A-15-20"/>
    <x v="0"/>
    <s v="NTMP - speed cushions ($250k)"/>
    <m/>
    <x v="1"/>
    <s v="Capital"/>
    <n v="0"/>
    <n v="0"/>
    <m/>
    <m/>
    <m/>
  </r>
  <r>
    <s v="A-16-20"/>
    <x v="0"/>
    <s v="NTMP - speed cushions ($250k)"/>
    <m/>
    <x v="1"/>
    <s v="Capital"/>
    <n v="0"/>
    <n v="0"/>
    <m/>
    <m/>
    <m/>
  </r>
  <r>
    <s v="A-17-20"/>
    <x v="0"/>
    <s v="Extractors at Stations #77, #38, #90 and #96"/>
    <m/>
    <x v="4"/>
    <s v="Operating"/>
    <n v="31200"/>
    <n v="31200"/>
    <m/>
    <m/>
    <m/>
  </r>
  <r>
    <s v="A-18-20"/>
    <x v="0"/>
    <s v="CASE for Kids City Connections: Girlstart - $5,000 and Social Motion Skills $2,500"/>
    <m/>
    <x v="2"/>
    <s v="Operating"/>
    <n v="7500"/>
    <n v="7500"/>
    <m/>
    <m/>
    <m/>
  </r>
  <r>
    <s v="A-19-20"/>
    <x v="0"/>
    <s v="SPARK Park - Northbrook Middle School"/>
    <m/>
    <x v="2"/>
    <s v="Operating"/>
    <n v="10000"/>
    <n v="10000"/>
    <m/>
    <m/>
    <m/>
  </r>
  <r>
    <s v="A-20-20"/>
    <x v="0"/>
    <s v="HPD North - ballistic helmets"/>
    <m/>
    <x v="0"/>
    <s v="Operating"/>
    <n v="0"/>
    <n v="0"/>
    <m/>
    <m/>
    <m/>
  </r>
  <r>
    <s v="A-21-20"/>
    <x v="0"/>
    <s v="HOT Team"/>
    <m/>
    <x v="5"/>
    <s v="Operating"/>
    <n v="35000"/>
    <n v="0"/>
    <m/>
    <m/>
    <m/>
  </r>
  <r>
    <s v="A-22-20"/>
    <x v="0"/>
    <s v="Overtime - North Division"/>
    <m/>
    <x v="0"/>
    <s v="Operating"/>
    <n v="40809.79"/>
    <n v="0"/>
    <m/>
    <m/>
    <m/>
  </r>
  <r>
    <s v="A-23-20"/>
    <x v="0"/>
    <s v="Overtime - Northwest Division"/>
    <m/>
    <x v="0"/>
    <s v="Operating"/>
    <n v="40809.79"/>
    <n v="202.94"/>
    <m/>
    <m/>
    <m/>
  </r>
  <r>
    <s v="B-1-20"/>
    <x v="1"/>
    <s v="Build-out the makerspace facilities and curriculum (B-1-19)"/>
    <m/>
    <x v="6"/>
    <s v="Operating"/>
    <n v="15000"/>
    <n v="14300"/>
    <m/>
    <m/>
    <m/>
  </r>
  <r>
    <s v="B-2-20"/>
    <x v="1"/>
    <s v="Portacans - Lakewood, Rosewood, and Scenic Woods Parks (B-2-19)"/>
    <m/>
    <x v="5"/>
    <s v="Operating"/>
    <n v="7318.76"/>
    <n v="4680"/>
    <m/>
    <m/>
    <m/>
  </r>
  <r>
    <s v="B-3-20"/>
    <x v="1"/>
    <s v="HOT Team - Illegal Dumping (B-3-19)"/>
    <m/>
    <x v="5"/>
    <s v="Operating"/>
    <n v="299352.46999999997"/>
    <n v="128282.08"/>
    <m/>
    <m/>
    <m/>
  </r>
  <r>
    <s v="B-4-20"/>
    <x v="1"/>
    <s v="Constant Contact (B-5-19)"/>
    <m/>
    <x v="7"/>
    <s v="Operating"/>
    <n v="918.28"/>
    <n v="896.96"/>
    <m/>
    <m/>
    <m/>
  </r>
  <r>
    <s v="B-5-20"/>
    <x v="1"/>
    <s v="Little Free Libraries (B-13-19)"/>
    <m/>
    <x v="8"/>
    <s v="Operating"/>
    <n v="4519.6899999999996"/>
    <n v="4519.6899999999996"/>
    <m/>
    <m/>
    <m/>
  </r>
  <r>
    <s v="B-6-20"/>
    <x v="1"/>
    <s v="Tuffly Park Improvement Project"/>
    <m/>
    <x v="2"/>
    <s v="Operating"/>
    <n v="36127.54"/>
    <n v="36127.54"/>
    <m/>
    <m/>
    <m/>
  </r>
  <r>
    <s v="B-7-20"/>
    <x v="1"/>
    <s v="WAIIT - Urban Farming and Culinary Workforce Development Program (B-15-19)"/>
    <m/>
    <x v="6"/>
    <s v="Operating"/>
    <n v="0"/>
    <n v="0"/>
    <m/>
    <m/>
    <m/>
  </r>
  <r>
    <s v="B-8-20"/>
    <x v="1"/>
    <s v="Economic Development - Workforce Training (B-6-19)"/>
    <m/>
    <x v="9"/>
    <s v="Operating"/>
    <n v="9450"/>
    <n v="0"/>
    <m/>
    <m/>
    <m/>
  </r>
  <r>
    <s v="B-9-20"/>
    <x v="1"/>
    <s v="Sponsorship of Mounted Patrol"/>
    <m/>
    <x v="0"/>
    <s v="Operating"/>
    <n v="5009.01"/>
    <n v="5009.01"/>
    <m/>
    <m/>
    <m/>
  </r>
  <r>
    <s v="B-10-20"/>
    <x v="1"/>
    <s v="Street sign installation"/>
    <m/>
    <x v="1"/>
    <s v="Operating"/>
    <n v="4667.88"/>
    <n v="4667.88"/>
    <m/>
    <m/>
    <m/>
  </r>
  <r>
    <s v="B-11-20"/>
    <x v="1"/>
    <s v="R/R Paving at Green Ridge North - West Rd. and Airline Dr.($97,200)"/>
    <m/>
    <x v="1"/>
    <s v="Capital"/>
    <n v="0"/>
    <n v="0"/>
    <m/>
    <m/>
    <m/>
  </r>
  <r>
    <s v="B-12-20"/>
    <x v="1"/>
    <s v="R/R Paving at Green Ridge North - Airline Dr. at Hardwicke Rd. ($23,000)"/>
    <m/>
    <x v="1"/>
    <s v="Capital"/>
    <n v="0"/>
    <n v="0"/>
    <m/>
    <m/>
    <m/>
  </r>
  <r>
    <s v="B-13-20"/>
    <x v="1"/>
    <s v="Pleasanton Park - 9 improvements"/>
    <m/>
    <x v="2"/>
    <s v="Operating"/>
    <n v="25000"/>
    <n v="0"/>
    <m/>
    <m/>
    <m/>
  </r>
  <r>
    <s v="B-14-20"/>
    <x v="1"/>
    <s v="Property Tax livestream"/>
    <m/>
    <x v="10"/>
    <s v="Operating"/>
    <n v="590"/>
    <n v="590"/>
    <m/>
    <m/>
    <m/>
  </r>
  <r>
    <s v="B-15-20"/>
    <x v="1"/>
    <s v="Street lights - 4135 Oak Shadows Dr."/>
    <m/>
    <x v="1"/>
    <s v="Operating"/>
    <n v="162.36000000000001"/>
    <n v="162.36000000000001"/>
    <m/>
    <m/>
    <m/>
  </r>
  <r>
    <s v="B-16-20"/>
    <x v="1"/>
    <s v="Sidewalk installations - Fifth Ward TIRZ ($379,800)"/>
    <m/>
    <x v="1"/>
    <s v="Capital"/>
    <n v="129997.81"/>
    <n v="129987.21"/>
    <m/>
    <m/>
    <m/>
  </r>
  <r>
    <s v="C-1-20"/>
    <x v="2"/>
    <s v="Mini-murals (C-1-9)"/>
    <m/>
    <x v="11"/>
    <s v="Operating"/>
    <n v="50000"/>
    <n v="25000"/>
    <m/>
    <m/>
    <m/>
  </r>
  <r>
    <s v="C-2-20"/>
    <x v="2"/>
    <s v="Metropolitan Multi-Service Center - MS Office Classes (C-7-19)"/>
    <m/>
    <x v="2"/>
    <s v="Operating"/>
    <n v="4615"/>
    <n v="4615"/>
    <m/>
    <m/>
    <m/>
  </r>
  <r>
    <s v="C-3-20"/>
    <x v="2"/>
    <s v="Freedmen's Town - TSU students research project (C-11-19)"/>
    <m/>
    <x v="1"/>
    <s v="Operating"/>
    <n v="6000"/>
    <n v="0"/>
    <m/>
    <m/>
    <m/>
  </r>
  <r>
    <s v="C-4-20"/>
    <x v="2"/>
    <s v="McGovern-Stella Link Library equipment (C-12-19)"/>
    <m/>
    <x v="8"/>
    <s v="Operating"/>
    <n v="11100"/>
    <n v="1195.3699999999999"/>
    <m/>
    <m/>
    <m/>
  </r>
  <r>
    <s v="C-5-20"/>
    <x v="2"/>
    <s v="My Brothers Keeper @ Clifton MS - purchase of technology equipment"/>
    <m/>
    <x v="12"/>
    <s v="Operating"/>
    <n v="0"/>
    <n v="0"/>
    <m/>
    <m/>
    <m/>
  </r>
  <r>
    <s v="C-6-20"/>
    <x v="2"/>
    <s v="CASE - Harris County Department of Education (C-3-19)"/>
    <m/>
    <x v="2"/>
    <s v="Operating"/>
    <n v="29080"/>
    <n v="26299"/>
    <m/>
    <m/>
    <m/>
  </r>
  <r>
    <s v="C-7-20"/>
    <x v="2"/>
    <s v="Heights, Montrose, Upper Kirby, and greater Meyerland neighborhoods - matching grants"/>
    <m/>
    <x v="13"/>
    <s v="Operating"/>
    <n v="12690.8"/>
    <n v="12690.8"/>
    <m/>
    <m/>
    <m/>
  </r>
  <r>
    <s v="C-8-20"/>
    <x v="2"/>
    <s v="North side of Haddon, from Ridgewood to Commonwealth - construction of sidewalk ($50,700)"/>
    <m/>
    <x v="1"/>
    <s v="Capital"/>
    <n v="0"/>
    <n v="0"/>
    <m/>
    <m/>
    <m/>
  </r>
  <r>
    <s v="C-9-20"/>
    <x v="2"/>
    <s v="B-Cycle Station along Allen Pkwy, adjacent to Eleanor Tinsley Park"/>
    <m/>
    <x v="14"/>
    <s v="Operating"/>
    <n v="8731.2000000000007"/>
    <n v="8731.2000000000007"/>
    <m/>
    <m/>
    <m/>
  </r>
  <r>
    <s v="C-10-20"/>
    <x v="2"/>
    <s v="Purchase of mower - Metropolitan Multi-Service Center"/>
    <m/>
    <x v="2"/>
    <s v="Capital"/>
    <n v="0"/>
    <n v="0"/>
    <m/>
    <m/>
    <m/>
  </r>
  <r>
    <s v="C-11-20"/>
    <x v="2"/>
    <s v="W. Gray MSC - purchase of 6 new pool wheelchairs"/>
    <m/>
    <x v="2"/>
    <s v="Operating"/>
    <n v="8594"/>
    <n v="8594"/>
    <m/>
    <m/>
    <m/>
  </r>
  <r>
    <s v="C-12-20"/>
    <x v="2"/>
    <s v="Matching Grant for Maplewood South-North - Hillcroft esplanade beautification project"/>
    <m/>
    <x v="13"/>
    <s v="Operating"/>
    <n v="5000"/>
    <n v="5000"/>
    <m/>
    <m/>
    <m/>
  </r>
  <r>
    <s v="C-13-20"/>
    <x v="2"/>
    <s v="CASE for Kids  "/>
    <m/>
    <x v="2"/>
    <s v="Operating"/>
    <n v="4000"/>
    <n v="4000"/>
    <m/>
    <m/>
    <m/>
  </r>
  <r>
    <s v="C-14-20"/>
    <x v="2"/>
    <s v="Love Aquatic Center - pool furniture"/>
    <m/>
    <x v="2"/>
    <s v="Operating"/>
    <n v="3142"/>
    <n v="0"/>
    <m/>
    <m/>
    <m/>
  </r>
  <r>
    <s v="C-15-20"/>
    <x v="2"/>
    <s v="Oak Forest Aquatic Center - pool furniture"/>
    <m/>
    <x v="2"/>
    <s v="Operating"/>
    <n v="3142"/>
    <n v="0"/>
    <m/>
    <m/>
    <m/>
  </r>
  <r>
    <s v="C-16-20"/>
    <x v="2"/>
    <s v="Memorial Park Aquatic Center - pool furniture"/>
    <m/>
    <x v="2"/>
    <s v="Operating"/>
    <n v="3142"/>
    <n v="0"/>
    <m/>
    <m/>
    <m/>
  </r>
  <r>
    <s v="C-17-20"/>
    <x v="2"/>
    <s v="S. Braeswood and Bob White - curb cut and ramp - Issue #56091 ($6,630.20)"/>
    <m/>
    <x v="1"/>
    <s v="Capital"/>
    <n v="0"/>
    <n v="0"/>
    <m/>
    <m/>
    <m/>
  </r>
  <r>
    <s v="C-18-20"/>
    <x v="2"/>
    <s v="SPARK Park - Arabic Immersion Magnet School"/>
    <m/>
    <x v="2"/>
    <s v="Operating"/>
    <n v="18000"/>
    <n v="18000"/>
    <m/>
    <m/>
    <m/>
  </r>
  <r>
    <s v="C-19-20"/>
    <x v="2"/>
    <s v="B-Cycle Station - NW corner of Westheimer @ Dunlavy"/>
    <m/>
    <x v="14"/>
    <s v="Operating"/>
    <n v="9046.6"/>
    <n v="0"/>
    <m/>
    <m/>
    <m/>
  </r>
  <r>
    <s v="C-20-20"/>
    <x v="2"/>
    <s v="HPD Central Overtime - Heights and Montrose "/>
    <m/>
    <x v="0"/>
    <s v="Operating"/>
    <n v="50000"/>
    <n v="13924.89"/>
    <m/>
    <m/>
    <m/>
  </r>
  <r>
    <s v="C-21-20"/>
    <x v="2"/>
    <s v="TIRZ 27 Montrose - Commonwealth &amp; Waugh ($30,000)"/>
    <m/>
    <x v="1"/>
    <s v="Capital"/>
    <n v="0"/>
    <n v="0"/>
    <m/>
    <m/>
    <m/>
  </r>
  <r>
    <s v="C-22-20"/>
    <x v="2"/>
    <s v="Love Park improvements"/>
    <m/>
    <x v="2"/>
    <s v="Operating"/>
    <n v="20000"/>
    <n v="20000"/>
    <m/>
    <m/>
    <m/>
  </r>
  <r>
    <s v="C-23-20"/>
    <x v="2"/>
    <s v="Little Thicket Park improvements"/>
    <m/>
    <x v="2"/>
    <s v="Operating"/>
    <n v="30000"/>
    <n v="30000"/>
    <m/>
    <m/>
    <m/>
  </r>
  <r>
    <s v="C-24-20"/>
    <x v="2"/>
    <s v="Clarity air quality monitors"/>
    <m/>
    <x v="12"/>
    <s v="Operating"/>
    <n v="4000"/>
    <n v="0"/>
    <m/>
    <m/>
    <m/>
  </r>
  <r>
    <s v="C-25-20"/>
    <x v="2"/>
    <s v="Sidewalks and ADA ramps ($200,000)"/>
    <m/>
    <x v="1"/>
    <s v="Capital"/>
    <n v="0"/>
    <n v="0"/>
    <m/>
    <m/>
    <m/>
  </r>
  <r>
    <s v="C-26-20"/>
    <x v="2"/>
    <s v="West Gray Multi-Service Center - replacement of fitness equipment "/>
    <m/>
    <x v="2"/>
    <s v="Operating"/>
    <n v="24800"/>
    <n v="0"/>
    <m/>
    <m/>
    <m/>
  </r>
  <r>
    <s v="C-27-20"/>
    <x v="2"/>
    <s v="HFD fire station equipment needs"/>
    <m/>
    <x v="4"/>
    <s v="Operating"/>
    <n v="0"/>
    <n v="0"/>
    <m/>
    <m/>
    <m/>
  </r>
  <r>
    <s v="C-28-20"/>
    <x v="2"/>
    <s v="Panel replacements in locations throughout District C ($112,669.80)"/>
    <m/>
    <x v="1"/>
    <s v="Capital"/>
    <n v="0"/>
    <n v="0"/>
    <m/>
    <m/>
    <m/>
  </r>
  <r>
    <s v="C-29-20"/>
    <x v="2"/>
    <s v="Street overlays throughout District C ($100k)"/>
    <m/>
    <x v="1"/>
    <s v="Capital"/>
    <n v="0"/>
    <n v="0"/>
    <m/>
    <m/>
    <m/>
  </r>
  <r>
    <s v="C-30-20"/>
    <x v="2"/>
    <s v="B-Cycle Station - 19th and Rutland"/>
    <m/>
    <x v="14"/>
    <s v="Operating"/>
    <n v="11854"/>
    <n v="0"/>
    <m/>
    <m/>
    <m/>
  </r>
  <r>
    <s v="C-31-20"/>
    <x v="2"/>
    <s v="Bethel Park - civil rights memorial (including Keith Wade)"/>
    <m/>
    <x v="2"/>
    <s v="Operating"/>
    <n v="21937.15"/>
    <n v="0"/>
    <m/>
    <m/>
    <m/>
  </r>
  <r>
    <s v="D-1-20"/>
    <x v="3"/>
    <s v="Second Chance Job Fair"/>
    <m/>
    <x v="7"/>
    <s v="Operating"/>
    <n v="1841.38"/>
    <n v="1841.38"/>
    <m/>
    <m/>
    <m/>
  </r>
  <r>
    <s v="D-2-20"/>
    <x v="3"/>
    <s v="Portacans - Scales and Schnur Parks (D-7-19)"/>
    <m/>
    <x v="2"/>
    <s v="Operating"/>
    <n v="6000"/>
    <n v="5980"/>
    <m/>
    <m/>
    <m/>
  </r>
  <r>
    <s v="D-3-20"/>
    <x v="3"/>
    <s v="500 Illegal Dumping Signs"/>
    <m/>
    <x v="1"/>
    <s v="Operating"/>
    <n v="0"/>
    <n v="0"/>
    <m/>
    <m/>
    <m/>
  </r>
  <r>
    <s v="D-4-20"/>
    <x v="3"/>
    <s v="Rebuilding together Houston contract amendment (D-8-19)"/>
    <m/>
    <x v="12"/>
    <s v="Operating"/>
    <n v="46050.63"/>
    <n v="0"/>
    <m/>
    <m/>
    <m/>
  </r>
  <r>
    <s v="D-5-20"/>
    <x v="3"/>
    <s v="DON - field inspections and constituent liaison services by temp employees (D-9-19)"/>
    <m/>
    <x v="13"/>
    <s v="Operating"/>
    <n v="0"/>
    <n v="0"/>
    <m/>
    <m/>
    <m/>
  </r>
  <r>
    <s v="D-6-20"/>
    <x v="3"/>
    <s v="4 Part time Staffers in HHD"/>
    <m/>
    <x v="12"/>
    <s v="Operating"/>
    <n v="40000"/>
    <n v="31327.64"/>
    <m/>
    <m/>
    <m/>
  </r>
  <r>
    <s v="D-7-20"/>
    <x v="3"/>
    <s v="Sub-Regional Mobility Study (D-11-19)"/>
    <m/>
    <x v="14"/>
    <s v="Operating"/>
    <n v="1865.66"/>
    <n v="1865.66"/>
    <m/>
    <m/>
    <m/>
  </r>
  <r>
    <s v="D-8-20"/>
    <x v="3"/>
    <s v="Robodials (D-13-19)"/>
    <m/>
    <x v="7"/>
    <s v="Operating"/>
    <n v="5000"/>
    <n v="1620.94"/>
    <m/>
    <m/>
    <m/>
  </r>
  <r>
    <s v="D-9-20"/>
    <x v="3"/>
    <s v="Landscaping at 6400 MLK, Jr. Blvd. (D-14-19)"/>
    <m/>
    <x v="2"/>
    <s v="Operating"/>
    <n v="21825.7"/>
    <n v="21825.7"/>
    <m/>
    <m/>
    <m/>
  </r>
  <r>
    <s v="D-10-20"/>
    <x v="3"/>
    <s v="HFD Station #7 - replace pole (D-15-19)"/>
    <m/>
    <x v="4"/>
    <s v="Operating"/>
    <n v="9545"/>
    <n v="9545"/>
    <m/>
    <m/>
    <m/>
  </r>
  <r>
    <s v="D-11-20"/>
    <x v="3"/>
    <s v="Fire Station #70 - 2 chain saws for Station #46 &amp; 2 chain saws for Station #70 (D-19-19)"/>
    <m/>
    <x v="4"/>
    <s v="Operating"/>
    <n v="3940"/>
    <n v="0"/>
    <m/>
    <m/>
    <m/>
  </r>
  <r>
    <s v="D-12-20"/>
    <x v="3"/>
    <s v="HCDE - 3rd Ward Youth Center (D-21-19)"/>
    <m/>
    <x v="2"/>
    <s v="Operating"/>
    <n v="3000"/>
    <n v="3000"/>
    <m/>
    <m/>
    <m/>
  </r>
  <r>
    <s v="D-13-20"/>
    <x v="3"/>
    <s v="Washington Terrace - Neighborhood Matching Grant for marquee (D-31-19)"/>
    <m/>
    <x v="13"/>
    <s v="Operating"/>
    <n v="3500"/>
    <n v="3500"/>
    <m/>
    <m/>
    <m/>
  </r>
  <r>
    <s v="D-14-20"/>
    <x v="3"/>
    <s v="New markers - Rockwood &amp; N. MacGregor, Rockwood &amp; Wheeler, Faculty &amp; N. MacGregor, University Oaks &amp; N. MacGregor, University Oaks &amp; Wheeler (D-32-19)"/>
    <m/>
    <x v="13"/>
    <s v="Operating"/>
    <n v="0"/>
    <n v="0"/>
    <m/>
    <m/>
    <m/>
  </r>
  <r>
    <s v="D-15-20"/>
    <x v="3"/>
    <s v="HPD Southeast Police Explorers Program (D-33-19)"/>
    <m/>
    <x v="0"/>
    <s v="Operating"/>
    <n v="5000"/>
    <n v="4977"/>
    <m/>
    <m/>
    <m/>
  </r>
  <r>
    <s v="D-16-20"/>
    <x v="3"/>
    <s v="HPD South Central - Overtime (D-34-19)"/>
    <m/>
    <x v="0"/>
    <s v="Operating"/>
    <n v="9036.17"/>
    <n v="9036.17"/>
    <m/>
    <m/>
    <m/>
  </r>
  <r>
    <s v="D-17-20"/>
    <x v="3"/>
    <s v="Scott Street (610 and OST) - Beautification on the median"/>
    <m/>
    <x v="2"/>
    <s v="Operating"/>
    <n v="10000"/>
    <n v="0"/>
    <m/>
    <m/>
    <m/>
  </r>
  <r>
    <s v="D-18-20"/>
    <x v="3"/>
    <s v="Sidewalk repair at Grimes Park (D-35-19) ($61k)"/>
    <m/>
    <x v="2"/>
    <s v="Capital"/>
    <n v="0"/>
    <n v="0"/>
    <m/>
    <m/>
    <m/>
  </r>
  <r>
    <s v="D-19-20"/>
    <x v="3"/>
    <s v="Fire Station #35 - security fence"/>
    <m/>
    <x v="4"/>
    <s v="Operating"/>
    <n v="0"/>
    <n v="0"/>
    <m/>
    <m/>
    <m/>
  </r>
  <r>
    <s v="D-20-20"/>
    <x v="3"/>
    <s v="HCDE - South Union MBC 3350 Lydia St. 77021 (D-22-19)"/>
    <m/>
    <x v="2"/>
    <s v="Operating"/>
    <n v="5500"/>
    <n v="5500"/>
    <m/>
    <m/>
    <m/>
  </r>
  <r>
    <s v="D-21-20"/>
    <x v="3"/>
    <s v="South Acres Estates - speed control ($50,000)"/>
    <m/>
    <x v="1"/>
    <s v="Capital"/>
    <n v="0"/>
    <n v="0"/>
    <m/>
    <m/>
    <m/>
  </r>
  <r>
    <s v="D-22-20"/>
    <x v="3"/>
    <s v="Shamrock Manor - speed control ($50,000)"/>
    <m/>
    <x v="1"/>
    <s v="Capital"/>
    <n v="0"/>
    <n v="0"/>
    <m/>
    <m/>
    <m/>
  </r>
  <r>
    <s v="D-23-20"/>
    <x v="3"/>
    <s v="Prostate Cancer Awareness event"/>
    <m/>
    <x v="12"/>
    <s v="Operating"/>
    <n v="5000"/>
    <n v="5000"/>
    <m/>
    <m/>
    <m/>
  </r>
  <r>
    <s v="D-24-20"/>
    <x v="3"/>
    <s v="South East Community Development Corp. after school program"/>
    <m/>
    <x v="2"/>
    <s v="Operating"/>
    <n v="0"/>
    <n v="0"/>
    <m/>
    <m/>
    <m/>
  </r>
  <r>
    <s v="D-25-20"/>
    <x v="3"/>
    <s v="Yellowstone Mini-murals - Scott at Yellowstone"/>
    <m/>
    <x v="13"/>
    <s v="Operating"/>
    <n v="2500"/>
    <n v="2500"/>
    <m/>
    <m/>
    <m/>
  </r>
  <r>
    <s v="D-26-20"/>
    <x v="3"/>
    <s v="Museum Park Neighborhood Cap Garden and Pocket Prarie Installation "/>
    <m/>
    <x v="13"/>
    <s v="Operating"/>
    <n v="4000"/>
    <n v="2445.89"/>
    <m/>
    <m/>
    <m/>
  </r>
  <r>
    <s v="D-27-20"/>
    <x v="3"/>
    <s v="Crime Stoppers"/>
    <m/>
    <x v="15"/>
    <s v="Operating"/>
    <n v="0"/>
    <n v="0"/>
    <m/>
    <m/>
    <m/>
  </r>
  <r>
    <s v="D-28-20"/>
    <x v="3"/>
    <s v="Miller Outdoor Theater"/>
    <m/>
    <x v="15"/>
    <s v="Operating"/>
    <n v="0"/>
    <n v="0"/>
    <m/>
    <m/>
    <m/>
  </r>
  <r>
    <s v="D-29-20"/>
    <x v="3"/>
    <s v="St. John's MBC"/>
    <m/>
    <x v="15"/>
    <s v="Operating"/>
    <n v="0"/>
    <n v="0"/>
    <m/>
    <m/>
    <m/>
  </r>
  <r>
    <s v="D-30-20"/>
    <x v="3"/>
    <s v="Good Hope MBC - Raymond J. Whitley Prostate Screening Awareness Initiative"/>
    <m/>
    <x v="12"/>
    <s v="Operating"/>
    <n v="6500"/>
    <n v="0"/>
    <m/>
    <m/>
    <m/>
  </r>
  <r>
    <s v="D-31-20"/>
    <x v="3"/>
    <s v="5900 Block of Ridgemont 77033 ($50k)"/>
    <m/>
    <x v="1"/>
    <s v="Capital"/>
    <n v="0"/>
    <n v="0"/>
    <m/>
    <m/>
    <m/>
  </r>
  <r>
    <s v="D-32-20"/>
    <x v="3"/>
    <s v="MacGregor Palm Terrace Community ($63,900)"/>
    <m/>
    <x v="1"/>
    <s v="Capital"/>
    <n v="0"/>
    <n v="0"/>
    <m/>
    <m/>
    <m/>
  </r>
  <r>
    <s v="D-33-20"/>
    <x v="3"/>
    <s v="HOT Team"/>
    <m/>
    <x v="5"/>
    <s v="Operating"/>
    <n v="67359.11"/>
    <n v="0"/>
    <m/>
    <m/>
    <m/>
  </r>
  <r>
    <s v="D-34-20"/>
    <x v="3"/>
    <s v="Little Free Libraries @ HPD Southeast and South Central Stations"/>
    <m/>
    <x v="8"/>
    <s v="Operating"/>
    <n v="2400"/>
    <n v="0"/>
    <m/>
    <m/>
    <m/>
  </r>
  <r>
    <s v="D-35-20"/>
    <x v="3"/>
    <s v="Little Free Libraries @ civic clubs and community centers"/>
    <m/>
    <x v="8"/>
    <s v="Operating"/>
    <n v="15000"/>
    <n v="0"/>
    <m/>
    <m/>
    <m/>
  </r>
  <r>
    <s v="D-36-20"/>
    <x v="3"/>
    <s v="Work Readiness Fair"/>
    <m/>
    <x v="16"/>
    <s v="Operating"/>
    <n v="2000"/>
    <n v="0"/>
    <m/>
    <m/>
    <m/>
  </r>
  <r>
    <s v="D-37-20"/>
    <x v="3"/>
    <m/>
    <m/>
    <x v="1"/>
    <s v="Capital"/>
    <n v="0"/>
    <n v="0"/>
    <m/>
    <m/>
    <m/>
  </r>
  <r>
    <s v="D-38-20"/>
    <x v="3"/>
    <s v="CompuDot - 318 laptops"/>
    <m/>
    <x v="9"/>
    <s v="Operating"/>
    <n v="76550"/>
    <n v="0"/>
    <m/>
    <m/>
    <m/>
  </r>
  <r>
    <s v="D-39-20"/>
    <x v="3"/>
    <s v="Constant Contact "/>
    <m/>
    <x v="16"/>
    <s v="Operating"/>
    <n v="2640.89"/>
    <n v="2640.89"/>
    <m/>
    <m/>
    <m/>
  </r>
  <r>
    <s v="E-1-19"/>
    <x v="4"/>
    <s v="Sidewalk repairs on Edgebrook Dr., between 600 and 800 blocks ($34,575)"/>
    <m/>
    <x v="1"/>
    <s v="Capital"/>
    <n v="0"/>
    <n v="0"/>
    <m/>
    <m/>
    <m/>
  </r>
  <r>
    <s v="E-2-19"/>
    <x v="4"/>
    <s v="Speed cushions - Bonanza Rd., Reseda Dr. to Saturn Ln. ($26,200)"/>
    <m/>
    <x v="1"/>
    <s v="Capital"/>
    <n v="0"/>
    <n v="0"/>
    <m/>
    <m/>
    <m/>
  </r>
  <r>
    <s v="E-3-19"/>
    <x v="4"/>
    <s v="Lake Houston Wilderness Park - playground upgrade and new swing set"/>
    <m/>
    <x v="2"/>
    <s v="Operating"/>
    <n v="18733"/>
    <n v="18733"/>
    <m/>
    <m/>
    <m/>
  </r>
  <r>
    <s v="E-4-19"/>
    <x v="4"/>
    <s v="Bay Area Houston Economic Partnership (B-1-19)"/>
    <m/>
    <x v="9"/>
    <s v="Operating"/>
    <n v="25000"/>
    <n v="25000"/>
    <m/>
    <m/>
    <m/>
  </r>
  <r>
    <s v="E-5-19"/>
    <x v="4"/>
    <s v="Kingwood - support equipment"/>
    <m/>
    <x v="0"/>
    <s v="Operating"/>
    <n v="13038.15"/>
    <n v="11274.15"/>
    <m/>
    <m/>
    <m/>
  </r>
  <r>
    <s v="E-6-19"/>
    <x v="4"/>
    <s v="Lake Patrol - Overtime"/>
    <m/>
    <x v="0"/>
    <s v="Operating"/>
    <n v="16285.1"/>
    <n v="16285.1"/>
    <m/>
    <m/>
    <m/>
  </r>
  <r>
    <s v="E-7-19"/>
    <x v="4"/>
    <s v="Clear Lake - equipment and training activities"/>
    <m/>
    <x v="0"/>
    <s v="Operating"/>
    <n v="1612.1"/>
    <n v="1343.8"/>
    <m/>
    <m/>
    <m/>
  </r>
  <r>
    <s v="E-8-19"/>
    <x v="4"/>
    <s v="HFD Station #72 - extractors"/>
    <m/>
    <x v="4"/>
    <s v="Operating"/>
    <n v="10482.15"/>
    <n v="10482.15"/>
    <m/>
    <m/>
    <m/>
  </r>
  <r>
    <s v="E-9-19"/>
    <x v="4"/>
    <s v="HFD Station #94 - protective netting"/>
    <m/>
    <x v="4"/>
    <s v="Operating"/>
    <n v="32173"/>
    <n v="32173"/>
    <m/>
    <m/>
    <m/>
  </r>
  <r>
    <s v="E-10-19"/>
    <x v="4"/>
    <s v="Vice, Narcotics, Homeless Outreach &amp; DRT - overtime"/>
    <m/>
    <x v="0"/>
    <s v="Operating"/>
    <n v="20671.88"/>
    <n v="20671.88"/>
    <m/>
    <m/>
    <m/>
  </r>
  <r>
    <s v="E-11-19"/>
    <x v="4"/>
    <s v="South Sector - economic enhancement activities"/>
    <m/>
    <x v="9"/>
    <s v="Operating"/>
    <n v="0"/>
    <n v="0"/>
    <m/>
    <m/>
    <m/>
  </r>
  <r>
    <s v="E-12-19"/>
    <x v="4"/>
    <s v="Horsepen Bayou - mowing, edging, tree trimming, debris and trash removal and traffic control"/>
    <m/>
    <x v="1"/>
    <s v="Operating"/>
    <n v="0"/>
    <n v="0"/>
    <m/>
    <m/>
    <m/>
  </r>
  <r>
    <s v="E-13-19"/>
    <x v="4"/>
    <s v="Kingwood Community Center - survey"/>
    <m/>
    <x v="2"/>
    <s v="Operating"/>
    <n v="0"/>
    <n v="0"/>
    <m/>
    <m/>
    <m/>
  </r>
  <r>
    <s v="E-14-19"/>
    <x v="4"/>
    <s v="El Dorado Blvd. - two scheduled &quot;one-time mows&quot; (E-10-19)"/>
    <m/>
    <x v="1"/>
    <s v="Operating"/>
    <n v="0"/>
    <n v="0"/>
    <m/>
    <m/>
    <m/>
  </r>
  <r>
    <s v="E-15-19"/>
    <x v="4"/>
    <s v="Clear Lake City Blvd., between El Dorado and Pine Green Way - maintenance for 2 years (E-21-19)"/>
    <m/>
    <x v="2"/>
    <s v="Operating"/>
    <n v="0"/>
    <n v="0"/>
    <m/>
    <m/>
    <m/>
  </r>
  <r>
    <s v="E-16-19"/>
    <x v="4"/>
    <s v="Clear Lake - overtime"/>
    <m/>
    <x v="0"/>
    <s v="Operating"/>
    <n v="0"/>
    <n v="0"/>
    <m/>
    <m/>
    <m/>
  </r>
  <r>
    <s v="E-17-19"/>
    <x v="4"/>
    <s v="Kingwood - overtime"/>
    <m/>
    <x v="0"/>
    <s v="Operating"/>
    <n v="0"/>
    <n v="0"/>
    <m/>
    <m/>
    <m/>
  </r>
  <r>
    <s v="E-18-19"/>
    <x v="4"/>
    <s v="Kingwood - illegal dumping surveillance and enforcement"/>
    <m/>
    <x v="0"/>
    <s v="Capital"/>
    <n v="655.89"/>
    <n v="655.89"/>
    <m/>
    <m/>
    <m/>
  </r>
  <r>
    <s v="E-19-19"/>
    <x v="4"/>
    <s v="Easthaven, Gulf Freeway to College Ave. - overlay ($95,765)"/>
    <m/>
    <x v="1"/>
    <s v="Capital"/>
    <n v="0"/>
    <n v="0"/>
    <m/>
    <m/>
    <m/>
  </r>
  <r>
    <s v="E-20-19"/>
    <x v="4"/>
    <s v="El Camino Real - panel replacement of northbound lanes ($17,045)"/>
    <m/>
    <x v="1"/>
    <s v="Capital"/>
    <n v="0"/>
    <n v="0"/>
    <m/>
    <m/>
    <m/>
  </r>
  <r>
    <s v="E-21-19"/>
    <x v="4"/>
    <s v="HCDE CASE matching grants"/>
    <m/>
    <x v="2"/>
    <s v="Operating"/>
    <n v="26417.85"/>
    <n v="26417.85"/>
    <m/>
    <m/>
    <m/>
  </r>
  <r>
    <s v="E-22-19"/>
    <x v="4"/>
    <s v="Monthly Electronic Recycling Events - Kingwood BOPA"/>
    <m/>
    <x v="5"/>
    <s v="Operating"/>
    <n v="10756.82"/>
    <n v="10756.82"/>
    <m/>
    <m/>
    <m/>
  </r>
  <r>
    <s v="E-23-19"/>
    <x v="4"/>
    <s v="CM Martin's Fall Town Hall meetings live streaming 10/10 and 10/17"/>
    <m/>
    <x v="10"/>
    <s v="Operating"/>
    <n v="2640"/>
    <n v="2640"/>
    <m/>
    <m/>
    <m/>
  </r>
  <r>
    <s v="E-24-19"/>
    <x v="4"/>
    <s v="Panel replacements along Kingwood Dr. ($82,965)"/>
    <m/>
    <x v="1"/>
    <s v="Capital"/>
    <n v="0"/>
    <n v="0"/>
    <m/>
    <m/>
    <m/>
  </r>
  <r>
    <s v="E-25-19"/>
    <x v="4"/>
    <s v="Inventory of Dead/Dangerous Trees on Kingwood/Northpark/West Lake Houston Parkway"/>
    <m/>
    <x v="2"/>
    <s v="Operating"/>
    <n v="11470"/>
    <n v="11270"/>
    <m/>
    <m/>
    <m/>
  </r>
  <r>
    <s v="E-26-19"/>
    <x v="4"/>
    <s v="Speed cushions - MacGregor Palm Terrace ($63,900)"/>
    <m/>
    <x v="1"/>
    <s v="Capital"/>
    <n v="0"/>
    <n v="0"/>
    <m/>
    <m/>
    <m/>
  </r>
  <r>
    <s v="E-27-19"/>
    <x v="4"/>
    <s v="HPD - Lake Patrol"/>
    <m/>
    <x v="0"/>
    <s v="Operating"/>
    <n v="40930"/>
    <n v="40530"/>
    <m/>
    <m/>
    <m/>
  </r>
  <r>
    <s v="E-28-19"/>
    <x v="4"/>
    <s v="Kingwood and Clear Lake - continuation of Electronic Recycling Events"/>
    <m/>
    <x v="5"/>
    <s v="Operating"/>
    <n v="11843.18"/>
    <n v="11724.4"/>
    <m/>
    <m/>
    <m/>
  </r>
  <r>
    <s v="E-29-19"/>
    <x v="4"/>
    <s v="HPD - Clear Lake bike maintenance tools"/>
    <m/>
    <x v="0"/>
    <s v="Operating"/>
    <n v="0"/>
    <n v="0"/>
    <m/>
    <m/>
    <m/>
  </r>
  <r>
    <s v="E-30-20"/>
    <x v="4"/>
    <s v="Panel replacements - major Kingwood thoroughfares ($89,065.65)"/>
    <m/>
    <x v="1"/>
    <s v="Capital"/>
    <n v="0"/>
    <n v="0"/>
    <m/>
    <m/>
    <m/>
  </r>
  <r>
    <s v="E-31-20"/>
    <x v="4"/>
    <s v="Sidewalk repairs on Diana Lane from Seafoam to Ramada ($24,150)"/>
    <m/>
    <x v="1"/>
    <s v="Capital"/>
    <n v="0"/>
    <n v="0"/>
    <m/>
    <m/>
    <m/>
  </r>
  <r>
    <s v="E-32-20"/>
    <x v="4"/>
    <s v="Sidewalk repairs at Ramada Drive from Diana Lane to El Camino Real ($53,250)"/>
    <m/>
    <x v="1"/>
    <s v="Capital"/>
    <n v="0"/>
    <n v="0"/>
    <m/>
    <m/>
    <m/>
  </r>
  <r>
    <s v="E-33-20"/>
    <x v="4"/>
    <s v="Sidewalk repairs at El Camino Real from Ramada to 16457 El Camino Real ($12,750)"/>
    <m/>
    <x v="1"/>
    <s v="Capital"/>
    <n v="0"/>
    <n v="0"/>
    <m/>
    <m/>
    <m/>
  </r>
  <r>
    <s v="E-34-20"/>
    <x v="4"/>
    <s v="HCDE - after school initiatives funding "/>
    <m/>
    <x v="2"/>
    <s v="Operating"/>
    <n v="0"/>
    <n v="0"/>
    <m/>
    <m/>
    <m/>
  </r>
  <r>
    <s v="E-35-20"/>
    <x v="4"/>
    <s v="HPD Vice/Narcotics/Homeless Initiative and DRT Overtime"/>
    <m/>
    <x v="0"/>
    <s v="Operating"/>
    <n v="37963.97"/>
    <n v="30999.58"/>
    <m/>
    <m/>
    <m/>
  </r>
  <r>
    <s v="E-36-20"/>
    <x v="4"/>
    <s v="Bay Area Economic - (2) $12,500 installments at conclusion of FY2020 Q3 &amp; Q4 to support economic enhancement activities in the South secto of Clear Lake"/>
    <m/>
    <x v="9"/>
    <s v="Operating"/>
    <n v="25000"/>
    <n v="25000"/>
    <m/>
    <m/>
    <m/>
  </r>
  <r>
    <s v="E-37-20"/>
    <x v="4"/>
    <s v="HPD OT - February 6 Northpark Dr. Expansion Project"/>
    <m/>
    <x v="0"/>
    <s v="Operating"/>
    <n v="450"/>
    <n v="450"/>
    <m/>
    <m/>
    <m/>
  </r>
  <r>
    <s v="E-38-20"/>
    <x v="4"/>
    <s v="Purchase of notebooks featuring City of Houston seal for CNL staffers"/>
    <m/>
    <x v="15"/>
    <s v="Operating"/>
    <n v="0"/>
    <n v="0"/>
    <m/>
    <m/>
    <m/>
  </r>
  <r>
    <s v="E-39-20"/>
    <x v="4"/>
    <s v="NTMP -#6917-19 &amp; #54192 ($26,200)"/>
    <m/>
    <x v="1"/>
    <s v="Capital"/>
    <n v="0"/>
    <n v="0"/>
    <m/>
    <m/>
    <m/>
  </r>
  <r>
    <s v="E-40-20"/>
    <x v="4"/>
    <s v="Panel replacement in Kingwood - Northbound side of West Lake Houston between King Harbor and YMCA"/>
    <m/>
    <x v="1"/>
    <s v="Capital"/>
    <n v="0"/>
    <n v="0"/>
    <m/>
    <m/>
    <m/>
  </r>
  <r>
    <s v="E-41-20"/>
    <x v="4"/>
    <s v="NTMP #6553-15 Sherwood Trails ($38,034.35)"/>
    <m/>
    <x v="1"/>
    <s v="Capital"/>
    <n v="0"/>
    <n v="0"/>
    <m/>
    <m/>
    <m/>
  </r>
  <r>
    <s v="E-42-20"/>
    <x v="4"/>
    <s v="Fence repair at HPD Kingwood Substation"/>
    <m/>
    <x v="0"/>
    <s v="Operating"/>
    <n v="0"/>
    <n v="0"/>
    <m/>
    <m/>
    <m/>
  </r>
  <r>
    <s v="E-43-20"/>
    <x v="4"/>
    <s v="Overtime - Kingwood"/>
    <m/>
    <x v="0"/>
    <s v="Operating"/>
    <n v="2753.38"/>
    <n v="2751.01"/>
    <m/>
    <m/>
    <m/>
  </r>
  <r>
    <s v="F-1-20"/>
    <x v="5"/>
    <s v="Alief Community Center - part-time staff (F-5-19)"/>
    <m/>
    <x v="2"/>
    <s v="Operating"/>
    <n v="11337.08"/>
    <n v="11337.08"/>
    <m/>
    <m/>
    <m/>
  </r>
  <r>
    <s v="F-2-20"/>
    <x v="5"/>
    <s v="Street striping (rollover F-6-19)"/>
    <m/>
    <x v="1"/>
    <s v="Operating"/>
    <n v="25558.799999999999"/>
    <n v="0"/>
    <m/>
    <m/>
    <m/>
  </r>
  <r>
    <s v="F-3-20"/>
    <x v="5"/>
    <s v="HPD Overtime - Environmental Investigations Unit (F-7-19)"/>
    <m/>
    <x v="0"/>
    <s v="Operating"/>
    <n v="203.13"/>
    <n v="0"/>
    <m/>
    <m/>
    <m/>
  </r>
  <r>
    <s v="F-4-20"/>
    <x v="5"/>
    <s v="Vacant lot mowing (F-22-19)"/>
    <m/>
    <x v="13"/>
    <s v="Operating"/>
    <n v="2400"/>
    <n v="2400"/>
    <m/>
    <m/>
    <m/>
  </r>
  <r>
    <s v="F-5-20"/>
    <x v="5"/>
    <s v="Midwest HPD Crime Prevention Outreach Equipment"/>
    <m/>
    <x v="0"/>
    <s v="Operating"/>
    <n v="0"/>
    <n v="0"/>
    <m/>
    <m/>
    <m/>
  </r>
  <r>
    <s v="F-6-20"/>
    <x v="5"/>
    <s v="Environmental Unit - OT"/>
    <m/>
    <x v="0"/>
    <s v="Operating"/>
    <n v="19800"/>
    <n v="17857.84"/>
    <m/>
    <m/>
    <m/>
  </r>
  <r>
    <s v="F-7-20"/>
    <x v="5"/>
    <s v="NTMP - Park Glen Subdivision speed cushions"/>
    <m/>
    <x v="1"/>
    <s v="Capital"/>
    <n v="0"/>
    <n v="0"/>
    <m/>
    <m/>
    <m/>
  </r>
  <r>
    <s v="F-8-20"/>
    <x v="5"/>
    <s v="NTMP - Meadowcreek Subdivision speed cushions"/>
    <m/>
    <x v="1"/>
    <s v="Capital"/>
    <n v="0"/>
    <n v="0"/>
    <m/>
    <m/>
    <m/>
  </r>
  <r>
    <s v="F-9-20"/>
    <x v="5"/>
    <s v="Huntington Village - sidewalk replacement"/>
    <m/>
    <x v="1"/>
    <s v="Capital"/>
    <n v="0"/>
    <n v="0"/>
    <m/>
    <m/>
    <m/>
  </r>
  <r>
    <s v="F-10-20"/>
    <x v="5"/>
    <s v="NTMP - Brookefield speed cushions"/>
    <m/>
    <x v="1"/>
    <s v="Capital"/>
    <n v="0"/>
    <n v="0"/>
    <m/>
    <m/>
    <m/>
  </r>
  <r>
    <s v="F-11-20"/>
    <x v="5"/>
    <s v="ParkGlen West subdivision  - 10810 S. Kirkwood - community playground"/>
    <m/>
    <x v="13"/>
    <s v="Operating"/>
    <n v="0"/>
    <n v="0"/>
    <m/>
    <m/>
    <m/>
  </r>
  <r>
    <s v="F-12-20"/>
    <x v="5"/>
    <s v="Shadow Lake - bike trail ($75k)"/>
    <m/>
    <x v="2"/>
    <s v="Operating"/>
    <n v="75000"/>
    <n v="0"/>
    <m/>
    <m/>
    <m/>
  </r>
  <r>
    <s v="F-13-20"/>
    <x v="5"/>
    <s v="Crown Colony West - pavement repair ($33,139.90)"/>
    <m/>
    <x v="1"/>
    <s v="Capital"/>
    <n v="0"/>
    <n v="0"/>
    <m/>
    <m/>
    <m/>
  </r>
  <r>
    <s v="F-14-20"/>
    <x v="5"/>
    <s v="Sidewalk repair - north side of Richmond Ave. between Ashford Park Dr. and Midway Dr. ($61,125)"/>
    <m/>
    <x v="1"/>
    <s v="Capital"/>
    <n v="0"/>
    <n v="0"/>
    <m/>
    <m/>
    <m/>
  </r>
  <r>
    <s v="F-15-20"/>
    <x v="5"/>
    <s v="Digital speed warning sign - Richmond Ave. @ 7827 Small Leaf Circle (Briar Meadow HOA) ($13,942.99)"/>
    <m/>
    <x v="1"/>
    <s v="Operating"/>
    <n v="0"/>
    <n v="0"/>
    <m/>
    <m/>
    <m/>
  </r>
  <r>
    <s v="F-16-20"/>
    <x v="5"/>
    <s v="NTMP (12 speed cushions) - Tanglewilde I ($59,670)"/>
    <m/>
    <x v="1"/>
    <s v="Capital"/>
    <n v="0"/>
    <n v="0"/>
    <m/>
    <m/>
    <m/>
  </r>
  <r>
    <s v="F-17-20"/>
    <x v="5"/>
    <s v="SPARK Parks - Mahanay Elem &amp; Collins Elem"/>
    <m/>
    <x v="2"/>
    <s v="Operating"/>
    <n v="10000"/>
    <n v="10000"/>
    <m/>
    <m/>
    <m/>
  </r>
  <r>
    <s v="F-18-20"/>
    <x v="5"/>
    <s v="R/R sidewalk and install ADA ramps - Corona Ln &amp; Unicorn Ln ($28,500)"/>
    <m/>
    <x v="1"/>
    <s v="Capital"/>
    <n v="0"/>
    <n v="0"/>
    <m/>
    <m/>
    <m/>
  </r>
  <r>
    <s v="F-19-20"/>
    <x v="5"/>
    <s v="CASE for Kids - 5 Works Inc."/>
    <m/>
    <x v="2"/>
    <s v="Operating"/>
    <n v="5000"/>
    <n v="0"/>
    <m/>
    <m/>
    <m/>
  </r>
  <r>
    <s v="F-20-20"/>
    <x v="5"/>
    <s v="Additional turning lane  - intersection 0f Bellaire and Boone Rd. ($146,050)"/>
    <m/>
    <x v="1"/>
    <s v="Capital"/>
    <n v="0"/>
    <n v="0"/>
    <m/>
    <m/>
    <m/>
  </r>
  <r>
    <s v="F-21-20"/>
    <x v="5"/>
    <s v="Kirkwood &amp; Meadowglen - modify median ($98,508)"/>
    <m/>
    <x v="1"/>
    <s v="Capital"/>
    <n v="0"/>
    <n v="0"/>
    <m/>
    <m/>
    <m/>
  </r>
  <r>
    <s v="F-22-20"/>
    <x v="5"/>
    <s v="Elmside/Westfield - construction of pedestrian path ($75,000)"/>
    <m/>
    <x v="1"/>
    <s v="Capital"/>
    <n v="0"/>
    <n v="0"/>
    <m/>
    <m/>
    <m/>
  </r>
  <r>
    <s v="F-23-20"/>
    <x v="5"/>
    <s v="Westpark from Brays Bayou to Dairy Ashford - panel replacement ($109,412.57)"/>
    <m/>
    <x v="1"/>
    <s v="Capital"/>
    <n v="0"/>
    <n v="0"/>
    <m/>
    <m/>
    <m/>
  </r>
  <r>
    <s v="F-24-20"/>
    <x v="5"/>
    <s v="K-Saw at Stations 10, 83 and 76"/>
    <m/>
    <x v="4"/>
    <s v="Operating"/>
    <n v="4200"/>
    <n v="0"/>
    <m/>
    <m/>
    <m/>
  </r>
  <r>
    <s v="F-25-20"/>
    <x v="5"/>
    <s v="Sidewalk repair - Braeswood Glen subdivision (Corona Lane) ($20,269.53)"/>
    <m/>
    <x v="1"/>
    <s v="Capital"/>
    <n v="39730.47"/>
    <n v="39730.47"/>
    <m/>
    <m/>
    <m/>
  </r>
  <r>
    <s v="F-26-20"/>
    <x v="5"/>
    <s v="CASE "/>
    <m/>
    <x v="2"/>
    <s v="Operating"/>
    <n v="0"/>
    <n v="0"/>
    <m/>
    <m/>
    <m/>
  </r>
  <r>
    <s v="F-27-20"/>
    <x v="5"/>
    <s v="HPD -Westside DRT Overtime"/>
    <m/>
    <x v="0"/>
    <s v="Operating"/>
    <n v="14831.47"/>
    <n v="0"/>
    <m/>
    <m/>
    <m/>
  </r>
  <r>
    <s v="F-28-20"/>
    <x v="5"/>
    <s v=" Allocate Differential Response Team (DRT) funding for Westside PIP. "/>
    <m/>
    <x v="0"/>
    <s v="Operating"/>
    <n v="10000"/>
    <n v="0"/>
    <m/>
    <m/>
    <m/>
  </r>
  <r>
    <s v="F-29-20"/>
    <x v="5"/>
    <s v="HOT team to help with illegal dumping, beautification and general matters"/>
    <m/>
    <x v="5"/>
    <s v="Operating"/>
    <n v="58929.9"/>
    <n v="0"/>
    <m/>
    <m/>
    <m/>
  </r>
  <r>
    <s v="G-1-20"/>
    <x v="6"/>
    <s v="Swim lessons at various pools in District G (G-7-19)"/>
    <m/>
    <x v="2"/>
    <s v="Operating"/>
    <n v="45000"/>
    <n v="32534.799999999999"/>
    <m/>
    <m/>
    <m/>
  </r>
  <r>
    <s v="G-2-20"/>
    <x v="6"/>
    <s v="Westside OT - Residential Neighborhoods around the Memorial Dr. Reconstruction Project (G-9-19)"/>
    <m/>
    <x v="0"/>
    <s v="Operating"/>
    <n v="22447.200000000001"/>
    <n v="22447.200000000001"/>
    <m/>
    <m/>
    <m/>
  </r>
  <r>
    <s v="G-3-20"/>
    <x v="6"/>
    <s v="Extractors for 6 District G stations (G-11-19)"/>
    <m/>
    <x v="4"/>
    <s v="Operating"/>
    <n v="27000"/>
    <n v="27000"/>
    <m/>
    <m/>
    <m/>
  </r>
  <r>
    <s v="G-4-20"/>
    <x v="6"/>
    <s v="HPD Overtime - Westside Patrol targeting burglary of motor vehicles (G-12-19)"/>
    <m/>
    <x v="0"/>
    <s v="Operating"/>
    <n v="4450"/>
    <n v="1787.38"/>
    <m/>
    <m/>
    <m/>
  </r>
  <r>
    <s v="G-5-20"/>
    <x v="6"/>
    <s v="HPD Westside, Midwest &amp; Central - Morpho Trak (G-13-19)"/>
    <m/>
    <x v="0"/>
    <s v="Operating"/>
    <n v="16200"/>
    <n v="5400"/>
    <m/>
    <m/>
    <m/>
  </r>
  <r>
    <s v="G-6-20"/>
    <x v="6"/>
    <s v="HFD Extractors (G-15-19)"/>
    <m/>
    <x v="4"/>
    <s v="Operating"/>
    <n v="21990"/>
    <n v="21990"/>
    <m/>
    <m/>
    <m/>
  </r>
  <r>
    <s v="G-7-20"/>
    <x v="6"/>
    <s v="HPD - speed awareness trailer (G-16-19)"/>
    <m/>
    <x v="0"/>
    <s v="Operating"/>
    <n v="17000"/>
    <n v="16990"/>
    <m/>
    <m/>
    <m/>
  </r>
  <r>
    <s v="G-8-20"/>
    <x v="6"/>
    <s v="T-shirts for Swim Lesson Program graduation (G-17-19)"/>
    <m/>
    <x v="2"/>
    <s v="Operating"/>
    <n v="2377.6799999999998"/>
    <n v="2377.6799999999998"/>
    <m/>
    <m/>
    <m/>
  </r>
  <r>
    <s v="G-9-20"/>
    <x v="6"/>
    <s v="Mounted Patrol sponsorship"/>
    <m/>
    <x v="0"/>
    <s v="Operating"/>
    <n v="5039.67"/>
    <n v="5039.67"/>
    <m/>
    <m/>
    <m/>
  </r>
  <r>
    <s v="G-10-20"/>
    <x v="6"/>
    <s v="HFD Extractors"/>
    <m/>
    <x v="4"/>
    <s v="Capital"/>
    <n v="27000"/>
    <n v="27000"/>
    <m/>
    <m/>
    <m/>
  </r>
  <r>
    <s v="G-11-20"/>
    <x v="6"/>
    <s v="NTMP Project #6416-14 Longmont Place ($30,000)"/>
    <m/>
    <x v="1"/>
    <s v="Operating"/>
    <n v="0"/>
    <n v="0"/>
    <m/>
    <m/>
    <m/>
  </r>
  <r>
    <s v="G-12-20"/>
    <x v="6"/>
    <s v="HPD Overtime - Westside Patrol targeting noise enforcement and drug activity"/>
    <m/>
    <x v="0"/>
    <s v="Operating"/>
    <n v="24721.33"/>
    <n v="14229.77"/>
    <m/>
    <m/>
    <m/>
  </r>
  <r>
    <s v="G-13-20"/>
    <x v="6"/>
    <s v="Awards Ceremony"/>
    <m/>
    <x v="0"/>
    <s v="Operating"/>
    <n v="0"/>
    <n v="0"/>
    <m/>
    <m/>
    <m/>
  </r>
  <r>
    <s v="G-14-20"/>
    <x v="6"/>
    <s v="NTMP - Rustling Oaks, on Wax Myrtle Lane speed cushions ($5k)"/>
    <m/>
    <x v="1"/>
    <s v="Operating"/>
    <n v="0"/>
    <n v="0"/>
    <m/>
    <m/>
    <m/>
  </r>
  <r>
    <s v="G-15-20"/>
    <x v="6"/>
    <s v="HPD OT - Briarwest Blvd. and Westheimer"/>
    <m/>
    <x v="0"/>
    <s v="Operating"/>
    <n v="25000"/>
    <n v="24162.71"/>
    <m/>
    <m/>
    <m/>
  </r>
  <r>
    <s v="G-16-20"/>
    <x v="6"/>
    <s v="HPD OT - Hammersmith community - 7525 Chevy Chase"/>
    <m/>
    <x v="0"/>
    <s v="Operating"/>
    <n v="15000"/>
    <n v="12645.05"/>
    <m/>
    <m/>
    <m/>
  </r>
  <r>
    <s v="G-17-20"/>
    <x v="6"/>
    <s v="Construction work to renovate a room at BARC which utilizes a x-ray machine"/>
    <m/>
    <x v="3"/>
    <s v="Operating"/>
    <n v="0"/>
    <n v="0"/>
    <m/>
    <m/>
    <m/>
  </r>
  <r>
    <s v="G-18-20"/>
    <x v="6"/>
    <s v="One-time contribution for commuter bus servicing the Energy Corridor"/>
    <m/>
    <x v="15"/>
    <s v="Operating"/>
    <n v="0"/>
    <n v="0"/>
    <m/>
    <m/>
    <m/>
  </r>
  <r>
    <s v="G-19-20"/>
    <x v="6"/>
    <s v="HOAs fund a swim partnership with YMCA "/>
    <m/>
    <x v="2"/>
    <s v="Operating"/>
    <n v="45000"/>
    <n v="0"/>
    <m/>
    <m/>
    <m/>
  </r>
  <r>
    <s v="G-20-20"/>
    <x v="6"/>
    <s v="Sidewalk reconstruction - west alignment of CityWest Blvd., between Briar Forest and Westheimer ($100,000)"/>
    <m/>
    <x v="1"/>
    <s v="Capital"/>
    <n v="0"/>
    <n v="0"/>
    <m/>
    <m/>
    <m/>
  </r>
  <r>
    <s v="G-21-20"/>
    <x v="6"/>
    <s v="11506 Riverview Dr. - Two panel replacements ($29,305.66)"/>
    <m/>
    <x v="1"/>
    <s v="Capital"/>
    <n v="0"/>
    <n v="0"/>
    <m/>
    <m/>
    <m/>
  </r>
  <r>
    <s v="G-22-20"/>
    <x v="6"/>
    <s v="Street lights - Hammersmith Community 7525 Chevy Chase"/>
    <m/>
    <x v="1"/>
    <s v="Operating"/>
    <n v="3734.28"/>
    <n v="3734.28"/>
    <m/>
    <m/>
    <m/>
  </r>
  <r>
    <s v="G-23-20"/>
    <x v="6"/>
    <s v="HFD Stations in District G"/>
    <m/>
    <x v="4"/>
    <s v="Operating"/>
    <n v="0"/>
    <n v="0"/>
    <m/>
    <m/>
    <m/>
  </r>
  <r>
    <s v="G-24-20"/>
    <x v="6"/>
    <s v="Panel replacements (3) - 1503 Beaconshire ($18,647.20)"/>
    <m/>
    <x v="1"/>
    <s v="Capital"/>
    <n v="0"/>
    <n v="0"/>
    <m/>
    <m/>
    <m/>
  </r>
  <r>
    <s v="G-25-20"/>
    <x v="6"/>
    <s v="Cellebrite UFED Premium software"/>
    <m/>
    <x v="0"/>
    <s v="Operating"/>
    <n v="0"/>
    <n v="0"/>
    <m/>
    <m/>
    <m/>
  </r>
  <r>
    <s v="G-26-20"/>
    <x v="6"/>
    <s v="HPD OT - Westside"/>
    <m/>
    <x v="0"/>
    <s v="Operating"/>
    <n v="40000"/>
    <n v="0"/>
    <m/>
    <m/>
    <m/>
  </r>
  <r>
    <s v="G-27-20"/>
    <x v="6"/>
    <s v="HPD OT - Midwest"/>
    <m/>
    <x v="0"/>
    <s v="Operating"/>
    <n v="20147.47"/>
    <n v="0"/>
    <m/>
    <m/>
    <m/>
  </r>
  <r>
    <s v="G-28-20"/>
    <x v="6"/>
    <s v="HPD OT - Central"/>
    <m/>
    <x v="0"/>
    <s v="Operating"/>
    <n v="20000"/>
    <n v="0"/>
    <m/>
    <m/>
    <m/>
  </r>
  <r>
    <s v="G-29-20"/>
    <x v="6"/>
    <s v="Panel replacements"/>
    <m/>
    <x v="1"/>
    <s v="Capital"/>
    <n v="1258.42"/>
    <n v="1258"/>
    <m/>
    <m/>
    <m/>
  </r>
  <r>
    <s v="H-1-20"/>
    <x v="7"/>
    <s v="Big Fix Houston 2020"/>
    <m/>
    <x v="3"/>
    <s v="Operating"/>
    <n v="0"/>
    <n v="0"/>
    <m/>
    <m/>
    <m/>
  </r>
  <r>
    <s v="H-2-20"/>
    <x v="7"/>
    <s v="Scrap tire disposal - Greater Northside Management District"/>
    <m/>
    <x v="5"/>
    <s v="Operating"/>
    <n v="33051.49"/>
    <n v="7753.45"/>
    <m/>
    <m/>
    <m/>
  </r>
  <r>
    <s v="H-3-20"/>
    <x v="7"/>
    <s v="Mini-murals (4)"/>
    <m/>
    <x v="11"/>
    <s v="Operating"/>
    <n v="10000"/>
    <n v="0"/>
    <m/>
    <m/>
    <m/>
  </r>
  <r>
    <s v="H-4-20"/>
    <x v="7"/>
    <s v="Wi-fi routers and computers - Settegast &amp; Eastwood Community Centers"/>
    <m/>
    <x v="8"/>
    <s v="Operating"/>
    <n v="0"/>
    <n v="0"/>
    <m/>
    <m/>
    <m/>
  </r>
  <r>
    <s v="H-5-20"/>
    <x v="7"/>
    <s v="Scrap Tire Recycling - Greater Northside Management District"/>
    <m/>
    <x v="5"/>
    <s v="Operating"/>
    <n v="0"/>
    <n v="0"/>
    <m/>
    <m/>
    <m/>
  </r>
  <r>
    <s v="H-6-20"/>
    <x v="7"/>
    <s v="CASE for Kids - 2018-2019 CITY CONNECTIONS"/>
    <m/>
    <x v="2"/>
    <s v="Operating"/>
    <n v="0"/>
    <n v="0"/>
    <m/>
    <m/>
    <m/>
  </r>
  <r>
    <s v="H-7-20"/>
    <x v="7"/>
    <s v="Tech Connect Interns - Moody, Flores, Tuttle, Carnegie Neighborhood Libraries"/>
    <m/>
    <x v="17"/>
    <s v="Operating"/>
    <n v="34590.400000000001"/>
    <n v="34590.400000000001"/>
    <m/>
    <m/>
    <m/>
  </r>
  <r>
    <s v="H-8-20"/>
    <x v="7"/>
    <s v="Henderson Park - ADA Portacan"/>
    <m/>
    <x v="2"/>
    <s v="Operating"/>
    <n v="4960"/>
    <n v="1200"/>
    <m/>
    <m/>
    <m/>
  </r>
  <r>
    <s v="H-9-20"/>
    <x v="7"/>
    <s v="Central Depository &amp; North Main Depository - backlog of junk/tree waste services"/>
    <m/>
    <x v="5"/>
    <s v="Operating"/>
    <n v="0"/>
    <n v="0"/>
    <m/>
    <m/>
    <m/>
  </r>
  <r>
    <s v="H-10-20"/>
    <x v="7"/>
    <s v="B-Cycle - Sawyer Yards"/>
    <m/>
    <x v="14"/>
    <s v="Operating"/>
    <n v="2000"/>
    <n v="0"/>
    <m/>
    <m/>
    <m/>
  </r>
  <r>
    <s v="H-11-20"/>
    <x v="7"/>
    <s v="B-Cycle - Eastwood Park "/>
    <m/>
    <x v="14"/>
    <s v="Operating"/>
    <n v="7998.4"/>
    <n v="7998.4"/>
    <m/>
    <m/>
    <m/>
  </r>
  <r>
    <s v="H-12-20"/>
    <x v="7"/>
    <s v="Community Centers - library books"/>
    <m/>
    <x v="8"/>
    <s v="Capital"/>
    <n v="784.34"/>
    <n v="784.34"/>
    <m/>
    <m/>
    <m/>
  </r>
  <r>
    <s v="H-13-20"/>
    <x v="7"/>
    <s v="Makerspaces - Burnett ES, Burbank MS, &amp; Fonville MS"/>
    <m/>
    <x v="6"/>
    <s v="Operating"/>
    <n v="83270"/>
    <n v="75000"/>
    <m/>
    <m/>
    <m/>
  </r>
  <r>
    <s v="H-14-20"/>
    <x v="7"/>
    <s v="Biomedical Summit Houston"/>
    <m/>
    <x v="12"/>
    <s v="Operating"/>
    <n v="5000"/>
    <n v="5000"/>
    <m/>
    <m/>
    <m/>
  </r>
  <r>
    <s v="H-15-20"/>
    <x v="7"/>
    <s v="Sidewalk reconstruction @ 114 N. Eastwood ($1,922)"/>
    <m/>
    <x v="1"/>
    <s v="Capital"/>
    <n v="0"/>
    <n v="0"/>
    <m/>
    <m/>
    <m/>
  </r>
  <r>
    <s v="H-16-20"/>
    <x v="7"/>
    <s v="Mounted patrol sponsorship"/>
    <m/>
    <x v="0"/>
    <s v="Operating"/>
    <n v="5035"/>
    <n v="5035"/>
    <m/>
    <m/>
    <m/>
  </r>
  <r>
    <s v="H-17-20"/>
    <x v="7"/>
    <s v="NTMP - Brooke-Smith speed cushions ($75,240)"/>
    <m/>
    <x v="1"/>
    <s v="Capital"/>
    <n v="0"/>
    <n v="0"/>
    <m/>
    <m/>
    <m/>
  </r>
  <r>
    <s v="H-18-20"/>
    <x v="7"/>
    <s v="NTMP - Silver Commons speed cushions ($39,240)"/>
    <m/>
    <x v="1"/>
    <s v="Capital"/>
    <n v="0"/>
    <n v="0"/>
    <m/>
    <m/>
    <m/>
  </r>
  <r>
    <s v="H-19-20"/>
    <x v="7"/>
    <s v="CASE"/>
    <m/>
    <x v="2"/>
    <s v="Operating"/>
    <n v="57210"/>
    <n v="55768"/>
    <m/>
    <m/>
    <m/>
  </r>
  <r>
    <s v="H-20-20"/>
    <x v="7"/>
    <s v="Mini-mural - English &amp; Fulton"/>
    <m/>
    <x v="11"/>
    <s v="Operating"/>
    <n v="2500"/>
    <n v="0"/>
    <m/>
    <m/>
    <m/>
  </r>
  <r>
    <s v="H-21-20"/>
    <x v="7"/>
    <s v="Near Northside, Independence Heights &amp; the Heights - reconfigure N. Main to accommodate bike lanes ($133,598)"/>
    <m/>
    <x v="1"/>
    <s v="Capital"/>
    <n v="0"/>
    <n v="0"/>
    <m/>
    <m/>
    <m/>
  </r>
  <r>
    <s v="H-22-20"/>
    <x v="7"/>
    <s v="Mini-murals - intersection of Crosstimbers &amp; Hirsch and Bennington and Hirsch"/>
    <m/>
    <x v="11"/>
    <s v="Operating"/>
    <n v="5000"/>
    <n v="0"/>
    <m/>
    <m/>
    <m/>
  </r>
  <r>
    <s v="H-23-20"/>
    <x v="7"/>
    <s v="Carnegie, Moody &amp; Tuttle Libraries - charging tables and educational toys"/>
    <m/>
    <x v="8"/>
    <s v="Operating"/>
    <n v="7000"/>
    <n v="7000"/>
    <m/>
    <m/>
    <m/>
  </r>
  <r>
    <s v="H-24-20"/>
    <x v="7"/>
    <s v="Big Fix 2020"/>
    <m/>
    <x v="3"/>
    <s v="Operating"/>
    <n v="8000"/>
    <n v="6626"/>
    <m/>
    <m/>
    <m/>
  </r>
  <r>
    <s v="H-25-20"/>
    <x v="7"/>
    <s v="B-Cycle Station @ Quitman &amp; N. Main"/>
    <m/>
    <x v="14"/>
    <s v="Operating"/>
    <n v="12862"/>
    <n v="0"/>
    <m/>
    <m/>
    <m/>
  </r>
  <r>
    <s v="H-26-20"/>
    <x v="7"/>
    <s v="Porta Potty Maintenance - Henderson Park"/>
    <m/>
    <x v="2"/>
    <s v="Operating"/>
    <n v="5000"/>
    <n v="0"/>
    <m/>
    <m/>
    <m/>
  </r>
  <r>
    <s v="H-27-20"/>
    <x v="7"/>
    <s v="Spark Park - Northline ES"/>
    <m/>
    <x v="2"/>
    <s v="Operating"/>
    <n v="10000"/>
    <n v="0"/>
    <m/>
    <m/>
    <m/>
  </r>
  <r>
    <s v="H-28-20"/>
    <x v="7"/>
    <s v="4 Mini Murals in Distract H - Sites to be identified"/>
    <m/>
    <x v="11"/>
    <s v="Operating"/>
    <n v="10000"/>
    <n v="0"/>
    <m/>
    <m/>
    <m/>
  </r>
  <r>
    <s v="H-29-20"/>
    <x v="7"/>
    <s v="NTMP #6534-15 Archer Acres ($127,800)"/>
    <m/>
    <x v="1"/>
    <s v="Capital"/>
    <n v="0"/>
    <n v="0"/>
    <m/>
    <m/>
    <m/>
  </r>
  <r>
    <s v="H-30-20"/>
    <x v="7"/>
    <s v="North Main Lane Reconfiguration between Boundary and Whitney ($102,000)"/>
    <m/>
    <x v="1"/>
    <s v="Capital"/>
    <n v="0"/>
    <n v="0"/>
    <m/>
    <m/>
    <m/>
  </r>
  <r>
    <s v="H-31-20"/>
    <x v="7"/>
    <s v="B-Cycle Station at Washington &amp; Silver"/>
    <m/>
    <x v="14"/>
    <s v="Operating"/>
    <n v="2000"/>
    <n v="0"/>
    <m/>
    <m/>
    <m/>
  </r>
  <r>
    <s v="H-32-20"/>
    <x v="7"/>
    <s v="CASE"/>
    <m/>
    <x v="2"/>
    <s v="Operating"/>
    <n v="27500"/>
    <n v="6442"/>
    <m/>
    <m/>
    <m/>
  </r>
  <r>
    <s v="H-33-20"/>
    <x v="7"/>
    <s v="Mini-mural - Houston Ave &amp; White Oak"/>
    <m/>
    <x v="11"/>
    <s v="Operating"/>
    <n v="2500"/>
    <n v="0"/>
    <m/>
    <m/>
    <m/>
  </r>
  <r>
    <s v="H-34-20"/>
    <x v="7"/>
    <s v="Replacement of sidewalks - Summer St., from Henderson and White ($20,200)"/>
    <m/>
    <x v="1"/>
    <s v="Capital"/>
    <n v="7300"/>
    <n v="7300"/>
    <m/>
    <m/>
    <m/>
  </r>
  <r>
    <s v="H-35-20"/>
    <x v="7"/>
    <s v="Information Technology for District H constituents"/>
    <m/>
    <x v="2"/>
    <s v="Operating"/>
    <n v="100000"/>
    <n v="100000"/>
    <m/>
    <m/>
    <m/>
  </r>
  <r>
    <s v="H-36-20"/>
    <x v="7"/>
    <s v="Billboards for graduating seniors"/>
    <m/>
    <x v="16"/>
    <s v="Operating"/>
    <n v="1700"/>
    <n v="1694.7"/>
    <m/>
    <m/>
    <m/>
  </r>
  <r>
    <s v="H-37-20"/>
    <x v="7"/>
    <s v="Little Free Libraries"/>
    <m/>
    <x v="8"/>
    <s v="Operating"/>
    <n v="3000"/>
    <n v="0"/>
    <m/>
    <m/>
    <m/>
  </r>
  <r>
    <s v="H-38-20"/>
    <x v="7"/>
    <s v="TechConnect Interns"/>
    <m/>
    <x v="17"/>
    <s v="Operating"/>
    <n v="14000"/>
    <n v="0"/>
    <m/>
    <m/>
    <m/>
  </r>
  <r>
    <s v="H-39-20"/>
    <x v="7"/>
    <s v="MULE 4010 4x4 trans vehicle"/>
    <m/>
    <x v="0"/>
    <s v="Capital"/>
    <n v="13891.6"/>
    <n v="13891.6"/>
    <m/>
    <m/>
    <m/>
  </r>
  <r>
    <s v="I-1-20"/>
    <x v="8"/>
    <s v="Sub-regional Scope - Southeast Houston/Hobby Airport Area (I-1-18)"/>
    <m/>
    <x v="14"/>
    <s v="Operating"/>
    <n v="3787.85"/>
    <n v="3787.85"/>
    <m/>
    <m/>
    <m/>
  </r>
  <r>
    <s v="I-2-20"/>
    <x v="8"/>
    <s v="Street Lights installation (I-19-18)"/>
    <m/>
    <x v="1"/>
    <s v="Operating"/>
    <n v="1805.09"/>
    <n v="1136.52"/>
    <m/>
    <m/>
    <m/>
  </r>
  <r>
    <s v="I-3-20"/>
    <x v="8"/>
    <s v="HPD Overtime - Cantina Initiative"/>
    <m/>
    <x v="0"/>
    <s v="Operating"/>
    <n v="0"/>
    <n v="0"/>
    <m/>
    <m/>
    <m/>
  </r>
  <r>
    <s v="I-4-20"/>
    <x v="8"/>
    <s v="Gus Wortham Golf Course - R/R the perimeter fence (I-15-19)"/>
    <m/>
    <x v="2"/>
    <s v="Operating"/>
    <n v="25000"/>
    <n v="25000"/>
    <m/>
    <m/>
    <m/>
  </r>
  <r>
    <s v="I-5-20"/>
    <x v="8"/>
    <s v="Relocation of traffic control box"/>
    <m/>
    <x v="1"/>
    <s v="Operating"/>
    <n v="2857.24"/>
    <n v="2857.24"/>
    <m/>
    <m/>
    <m/>
  </r>
  <r>
    <s v="I-6-20"/>
    <x v="8"/>
    <s v="Healthy Pets, Health Streets spay/neutering"/>
    <m/>
    <x v="3"/>
    <s v="Operating"/>
    <n v="0"/>
    <n v="0"/>
    <m/>
    <m/>
    <m/>
  </r>
  <r>
    <s v="I-7-20"/>
    <x v="8"/>
    <s v="After school programming Cornelius Elem. - $5k, De Zavala Elem. - $5k, Ortiz Elem. - $5k"/>
    <m/>
    <x v="2"/>
    <s v="Operating"/>
    <n v="1800"/>
    <n v="0"/>
    <m/>
    <m/>
    <m/>
  </r>
  <r>
    <s v="I-8-20"/>
    <x v="8"/>
    <s v="Funding for 2019 Theater District Open House"/>
    <m/>
    <x v="11"/>
    <s v="Operating"/>
    <n v="2500"/>
    <n v="0"/>
    <m/>
    <m/>
    <m/>
  </r>
  <r>
    <s v="I-9-20"/>
    <x v="8"/>
    <s v="HPD - Vice/DRT Overtime - Gulf Freeway between Wayside and Edgebrook"/>
    <m/>
    <x v="0"/>
    <s v="Operating"/>
    <n v="41629.69"/>
    <n v="41581.31"/>
    <m/>
    <m/>
    <m/>
  </r>
  <r>
    <s v="I-10-20"/>
    <x v="8"/>
    <s v="Fonde Park - plantering and watering of 20 new trees"/>
    <m/>
    <x v="2"/>
    <s v="Operating"/>
    <n v="4000"/>
    <n v="0"/>
    <m/>
    <m/>
    <m/>
  </r>
  <r>
    <s v="I-11-20"/>
    <x v="8"/>
    <s v="Fonde Park trail resurface"/>
    <m/>
    <x v="2"/>
    <s v="Operating"/>
    <n v="0"/>
    <n v="0"/>
    <m/>
    <m/>
    <m/>
  </r>
  <r>
    <s v="I-12-20"/>
    <x v="8"/>
    <s v="Woodruff Park - replenish EWF fall surface, repair fence, and repair light fixtures"/>
    <m/>
    <x v="2"/>
    <s v="Operating"/>
    <n v="5600"/>
    <n v="5600"/>
    <m/>
    <m/>
    <m/>
  </r>
  <r>
    <s v="I-13-20"/>
    <x v="8"/>
    <s v="SPARK Parks - Carrillo Elem and Franklin Elem"/>
    <m/>
    <x v="2"/>
    <s v="Operating"/>
    <n v="20000"/>
    <n v="20000"/>
    <m/>
    <m/>
    <m/>
  </r>
  <r>
    <s v="I-14-20"/>
    <x v="8"/>
    <s v="Big Fix 2020"/>
    <m/>
    <x v="3"/>
    <s v="Operating"/>
    <n v="10000"/>
    <n v="4334.55"/>
    <m/>
    <m/>
    <m/>
  </r>
  <r>
    <s v="I-15-20"/>
    <x v="8"/>
    <s v="Panel replacement - Lockwood and Navigation ($76k)"/>
    <m/>
    <x v="1"/>
    <s v="Capital"/>
    <n v="0"/>
    <n v="0"/>
    <m/>
    <m/>
    <m/>
  </r>
  <r>
    <s v="I-16-20"/>
    <x v="8"/>
    <s v="Panel replacements on Winkler Dr. between Telephone and Woodridge"/>
    <m/>
    <x v="1"/>
    <s v="Capital"/>
    <n v="0"/>
    <n v="0"/>
    <m/>
    <m/>
    <m/>
  </r>
  <r>
    <s v="I-17-20"/>
    <x v="8"/>
    <s v="Mini-mural  - Houston Ave &amp; White Oak"/>
    <m/>
    <x v="11"/>
    <s v="Operating"/>
    <n v="2500"/>
    <n v="0"/>
    <m/>
    <m/>
    <m/>
  </r>
  <r>
    <s v="I-18-20"/>
    <x v="8"/>
    <s v="NTMP - partial funding  in the Fonde and Baldinger neighborhoods ($41,515)"/>
    <m/>
    <x v="11"/>
    <s v="Capital"/>
    <n v="0"/>
    <n v="0"/>
    <m/>
    <m/>
    <m/>
  </r>
  <r>
    <s v="I-19-20"/>
    <x v="8"/>
    <s v="NTMP 668316 Pine Tree - traffic calming devices ($24,900)"/>
    <m/>
    <x v="1"/>
    <s v="Capital"/>
    <n v="0"/>
    <n v="0"/>
    <m/>
    <m/>
    <m/>
  </r>
  <r>
    <s v="I-20-20"/>
    <x v="8"/>
    <s v="NTMP 68-618 El Dorado - traffic calming devices ($59,760)"/>
    <m/>
    <x v="1"/>
    <s v="Capital"/>
    <n v="0"/>
    <n v="0"/>
    <m/>
    <m/>
    <m/>
  </r>
  <r>
    <s v="I-21-20"/>
    <x v="8"/>
    <s v="HFD Station 22 - 2 thermal imaging cameras for HazMat Units"/>
    <m/>
    <x v="4"/>
    <s v="Operating"/>
    <n v="15000"/>
    <n v="0"/>
    <m/>
    <m/>
    <m/>
  </r>
  <r>
    <s v="I-22-20"/>
    <x v="8"/>
    <s v="Sam Houston Park - repair ADA ramps"/>
    <m/>
    <x v="2"/>
    <s v="Operating"/>
    <n v="10000"/>
    <n v="0"/>
    <m/>
    <m/>
    <m/>
  </r>
  <r>
    <s v="I-23-20"/>
    <x v="8"/>
    <s v="Tree planting on Howard St."/>
    <m/>
    <x v="2"/>
    <s v="Operating"/>
    <n v="5000"/>
    <n v="0"/>
    <m/>
    <m/>
    <m/>
  </r>
  <r>
    <s v="I-24-20"/>
    <x v="8"/>
    <s v="PAR/Safe Sidewalk ($97,825)"/>
    <m/>
    <x v="1"/>
    <s v="Capital"/>
    <n v="0"/>
    <n v="0"/>
    <m/>
    <m/>
    <m/>
  </r>
  <r>
    <s v="J-25-20"/>
    <x v="8"/>
    <s v="NTMPs ($200,000)"/>
    <m/>
    <x v="1"/>
    <s v="Capital"/>
    <n v="0"/>
    <n v="0"/>
    <m/>
    <m/>
    <m/>
  </r>
  <r>
    <s v="I-26-20"/>
    <x v="8"/>
    <s v="B-Cycle Station @ Mason Park"/>
    <m/>
    <x v="14"/>
    <s v="Operating"/>
    <n v="14024"/>
    <n v="0"/>
    <m/>
    <m/>
    <m/>
  </r>
  <r>
    <s v="I-27-20"/>
    <x v="8"/>
    <s v="B-Cycle Station @ Lockwood/Telephone"/>
    <m/>
    <x v="14"/>
    <s v="Operating"/>
    <n v="8351"/>
    <n v="0"/>
    <m/>
    <m/>
    <m/>
  </r>
  <r>
    <s v="I-28-20"/>
    <x v="8"/>
    <s v="Cullinan Park - maintenance and improvements"/>
    <m/>
    <x v="2"/>
    <s v="Operating"/>
    <n v="71590.97"/>
    <n v="0"/>
    <m/>
    <m/>
    <m/>
  </r>
  <r>
    <s v="I-29-20"/>
    <x v="8"/>
    <s v="Dow Park enhancements"/>
    <m/>
    <x v="2"/>
    <s v="Operating"/>
    <n v="50000"/>
    <n v="0"/>
    <m/>
    <m/>
    <m/>
  </r>
  <r>
    <s v="J-1-20"/>
    <x v="9"/>
    <s v="Sharpstown Green Park - improvements"/>
    <m/>
    <x v="2"/>
    <s v="Operating"/>
    <n v="25000"/>
    <n v="0"/>
    <m/>
    <m/>
    <m/>
  </r>
  <r>
    <s v="J-2-20"/>
    <x v="9"/>
    <s v="Street lights - Green Ash, from Renwick to Alder"/>
    <m/>
    <x v="1"/>
    <s v="Operating"/>
    <n v="487"/>
    <n v="0"/>
    <m/>
    <m/>
    <m/>
  </r>
  <r>
    <s v="J-3-20"/>
    <x v="9"/>
    <s v="Shopping Cart retrieval"/>
    <m/>
    <x v="5"/>
    <s v="Operating"/>
    <n v="5374.93"/>
    <n v="0"/>
    <m/>
    <m/>
    <m/>
  </r>
  <r>
    <s v="J-4-20"/>
    <x v="9"/>
    <s v="Installation of 6 streetlights in the Westwood area (Club Creek, Concourse, Duchamp, Forum Park, and Deering)"/>
    <m/>
    <x v="1"/>
    <s v="Operating"/>
    <n v="974.16"/>
    <n v="974.16"/>
    <m/>
    <m/>
    <m/>
  </r>
  <r>
    <s v="J-5-20"/>
    <x v="9"/>
    <s v="Sharpstown Park - additional basketball goal at tennis courts"/>
    <m/>
    <x v="2"/>
    <s v="Operating"/>
    <n v="5158.9799999999996"/>
    <n v="5158.9799999999996"/>
    <m/>
    <m/>
    <m/>
  </r>
  <r>
    <s v="J-6-20"/>
    <x v="9"/>
    <s v="Shopping Cart Retrieval"/>
    <m/>
    <x v="5"/>
    <s v="Operating"/>
    <n v="15000"/>
    <n v="0"/>
    <m/>
    <m/>
    <m/>
  </r>
  <r>
    <s v="J-7-20"/>
    <x v="9"/>
    <s v="Rasmus Park - Construction of new community gathering house in park"/>
    <m/>
    <x v="2"/>
    <s v="Capital"/>
    <n v="75000"/>
    <n v="75000"/>
    <m/>
    <m/>
    <m/>
  </r>
  <r>
    <s v="J-8-20"/>
    <x v="9"/>
    <s v="Sharpstown Green Park - Fence construction and other improvements"/>
    <m/>
    <x v="2"/>
    <s v="Operating"/>
    <n v="15000"/>
    <n v="0"/>
    <m/>
    <m/>
    <m/>
  </r>
  <r>
    <s v="J-9-20"/>
    <x v="9"/>
    <s v="Anderson Park - Master Plan contribution"/>
    <m/>
    <x v="2"/>
    <s v="Capital"/>
    <n v="20000"/>
    <n v="20000"/>
    <m/>
    <m/>
    <m/>
  </r>
  <r>
    <s v="J-10-20"/>
    <x v="9"/>
    <s v="Infrastructure improvements - S. Gessner Rd. and Braeburn Glen Blvd. ($67,079.25)"/>
    <m/>
    <x v="1"/>
    <s v="Capital"/>
    <n v="0"/>
    <n v="0"/>
    <m/>
    <m/>
    <m/>
  </r>
  <r>
    <s v="J-11-20"/>
    <x v="9"/>
    <s v="NTMP - 2 speed cushions Val Verde Park II ($6,000)"/>
    <m/>
    <x v="1"/>
    <s v="Capital"/>
    <n v="0"/>
    <n v="0"/>
    <m/>
    <m/>
    <m/>
  </r>
  <r>
    <s v="J-12-20"/>
    <x v="9"/>
    <s v="2 speed cushions - Braewick from Scribner to Sharpview ($12,000)"/>
    <m/>
    <x v="1"/>
    <s v="Capital"/>
    <n v="0"/>
    <n v="0"/>
    <m/>
    <m/>
    <m/>
  </r>
  <r>
    <s v="J-13-20"/>
    <x v="9"/>
    <s v="NTMP - Braeburn Glen permanent diverter ($25,000)"/>
    <m/>
    <x v="1"/>
    <s v="Capital"/>
    <n v="0"/>
    <n v="0"/>
    <m/>
    <m/>
    <m/>
  </r>
  <r>
    <s v="J-14-20"/>
    <x v="9"/>
    <s v="Sidewalk and ADA ramp replacements - 6700-6800 Sharpview ($62,625)"/>
    <m/>
    <x v="1"/>
    <s v="Capital"/>
    <n v="0"/>
    <n v="0"/>
    <m/>
    <m/>
    <m/>
  </r>
  <r>
    <s v="J-15-20"/>
    <x v="9"/>
    <s v="Braeburn Valley West continuation of ADA ramp construction ($77,295.75)"/>
    <m/>
    <x v="1"/>
    <s v="Capital"/>
    <n v="0"/>
    <n v="0"/>
    <m/>
    <m/>
    <m/>
  </r>
  <r>
    <s v="J-16-20"/>
    <x v="9"/>
    <s v="Gulfton and Ranschester HPD Storefronts - 2 ATVs and travel trailers"/>
    <m/>
    <x v="0"/>
    <s v="Operating"/>
    <n v="44000"/>
    <n v="43746.54"/>
    <m/>
    <m/>
    <m/>
  </r>
  <r>
    <s v="J-17-20"/>
    <x v="9"/>
    <s v="Diverter Project - Braeburn Glen Blvd. &amp; Valley View Ln. ($18,500)"/>
    <m/>
    <x v="1"/>
    <s v="Capital"/>
    <n v="0"/>
    <n v="0"/>
    <m/>
    <m/>
    <m/>
  </r>
  <r>
    <s v="J-18-20"/>
    <x v="9"/>
    <s v="My Brother's Keeper"/>
    <m/>
    <x v="16"/>
    <s v="Operating"/>
    <n v="0"/>
    <n v="0"/>
    <m/>
    <m/>
    <m/>
  </r>
  <r>
    <s v="J-19-20"/>
    <x v="9"/>
    <s v="TIRZ 1 - Near Wisdom High School ($50,000)"/>
    <m/>
    <x v="1"/>
    <s v="Capital"/>
    <n v="0"/>
    <n v="0"/>
    <m/>
    <m/>
    <m/>
  </r>
  <r>
    <s v="J-20-20"/>
    <x v="9"/>
    <s v="HPD OT - South Gessner"/>
    <m/>
    <x v="0"/>
    <s v="Operating"/>
    <n v="12500"/>
    <n v="0"/>
    <m/>
    <m/>
    <m/>
  </r>
  <r>
    <s v="J-21-20"/>
    <x v="9"/>
    <s v="HPD Midwest - various items in medical trauma kit"/>
    <m/>
    <x v="0"/>
    <s v="Operating"/>
    <n v="12597.1"/>
    <n v="0"/>
    <m/>
    <m/>
    <m/>
  </r>
  <r>
    <s v="J-22-20"/>
    <x v="9"/>
    <s v="R/R pavement markings and install raised rumble strips ($44,902.28)"/>
    <m/>
    <x v="1"/>
    <s v="Capital"/>
    <n v="0"/>
    <n v="0"/>
    <m/>
    <m/>
    <m/>
  </r>
  <r>
    <s v="J-23-20"/>
    <x v="9"/>
    <s v="New sidewalk - Westpark, between St. Michael's and 6302 Westpark Dr. ($49,725)"/>
    <m/>
    <x v="1"/>
    <s v="Capital"/>
    <n v="0"/>
    <n v="0"/>
    <m/>
    <m/>
    <m/>
  </r>
  <r>
    <s v="J-24-20"/>
    <x v="9"/>
    <s v="NTMP 6918-19 - 8700 block of Gustine ($56,700)"/>
    <m/>
    <x v="1"/>
    <s v="Capital"/>
    <n v="0"/>
    <n v="0"/>
    <m/>
    <m/>
    <m/>
  </r>
  <r>
    <s v="J-25-20"/>
    <x v="9"/>
    <s v="NTMP 6909-19 - speed cushions along Rampart from Elm to Dashwood ($27,282)"/>
    <m/>
    <x v="1"/>
    <s v="Capital"/>
    <n v="27282"/>
    <n v="27282"/>
    <m/>
    <m/>
    <m/>
  </r>
  <r>
    <s v="J-26-20"/>
    <x v="9"/>
    <s v="Curb repair on both sides of Stroud between Waldo and Osage ($30,172.72)"/>
    <m/>
    <x v="1"/>
    <s v="Capital"/>
    <n v="29958.32"/>
    <n v="29958.32"/>
    <m/>
    <m/>
    <m/>
  </r>
  <r>
    <s v="K-1-20"/>
    <x v="10"/>
    <s v="Townwood Park - 2 PT Employees"/>
    <m/>
    <x v="2"/>
    <s v="Operating"/>
    <n v="34000"/>
    <n v="16300.96"/>
    <m/>
    <m/>
    <m/>
  </r>
  <r>
    <s v="K-2-20"/>
    <x v="10"/>
    <s v="Marian Park - Two Additional Part-time Staffers"/>
    <m/>
    <x v="2"/>
    <s v="Operating"/>
    <n v="34000"/>
    <n v="14886.84"/>
    <m/>
    <m/>
    <m/>
  </r>
  <r>
    <s v="K-3-20"/>
    <x v="10"/>
    <s v="Part-timer w/HHD's Area Agency on Aging "/>
    <m/>
    <x v="12"/>
    <s v="Operating"/>
    <n v="25750"/>
    <n v="7625.4"/>
    <m/>
    <m/>
    <m/>
  </r>
  <r>
    <s v="K-4-20"/>
    <x v="10"/>
    <s v="ATV for patrol on Sims Bayou"/>
    <m/>
    <x v="0"/>
    <s v="Operating"/>
    <n v="16600"/>
    <n v="13874.21"/>
    <m/>
    <m/>
    <m/>
  </r>
  <r>
    <s v="K-5-20"/>
    <x v="10"/>
    <s v="HOT Team"/>
    <m/>
    <x v="5"/>
    <s v="Operating"/>
    <n v="220769"/>
    <n v="94963.19"/>
    <m/>
    <m/>
    <m/>
  </r>
  <r>
    <s v="K-6-20"/>
    <x v="10"/>
    <s v="Net Victories"/>
    <m/>
    <x v="15"/>
    <s v="Operating"/>
    <n v="11500"/>
    <n v="0"/>
    <m/>
    <m/>
    <m/>
  </r>
  <r>
    <s v="K-7-20"/>
    <x v="10"/>
    <s v="ATV"/>
    <m/>
    <x v="0"/>
    <s v="Operating"/>
    <n v="0"/>
    <n v="0"/>
    <m/>
    <m/>
    <m/>
  </r>
  <r>
    <s v="K-8-20"/>
    <x v="10"/>
    <s v="CASE "/>
    <m/>
    <x v="2"/>
    <s v="Operating"/>
    <n v="64000"/>
    <n v="24400"/>
    <m/>
    <m/>
    <m/>
  </r>
  <r>
    <s v="K-9-20"/>
    <x v="10"/>
    <s v="Sims Bayou Graffiti combat - wall art"/>
    <m/>
    <x v="15"/>
    <s v="Operating"/>
    <n v="5000"/>
    <n v="5000"/>
    <m/>
    <m/>
    <m/>
  </r>
  <r>
    <s v="K-10-20"/>
    <x v="10"/>
    <s v="Sims Bayou Graffiti combat - pillars painted"/>
    <m/>
    <x v="11"/>
    <s v="Operating"/>
    <n v="5000"/>
    <n v="0"/>
    <m/>
    <m/>
    <m/>
  </r>
  <r>
    <s v="K-11-20"/>
    <x v="10"/>
    <s v="TIRZ #25 - Hiram Clarke ($400,000)"/>
    <m/>
    <x v="1"/>
    <s v="Capital"/>
    <n v="0"/>
    <n v="0"/>
    <m/>
    <m/>
    <m/>
  </r>
  <r>
    <s v="K-12-20"/>
    <x v="10"/>
    <s v="B-Cycle - Link Meadow and south side of Brays Bayou Trail ($12,200)"/>
    <m/>
    <x v="18"/>
    <s v="Capital"/>
    <n v="0"/>
    <n v="0"/>
    <m/>
    <m/>
    <m/>
  </r>
  <r>
    <s v="K-13-20"/>
    <x v="10"/>
    <s v="Speed cushions ($87,800)"/>
    <m/>
    <x v="1"/>
    <s v="Capital"/>
    <n v="0"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3C03-7DA7-4FED-BB52-301392D3FCD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C15" firstHeaderRow="0" firstDataRow="1" firstDataCol="1"/>
  <pivotFields count="11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m="1" x="11"/>
        <item t="default"/>
      </items>
    </pivotField>
    <pivotField showAll="0"/>
    <pivotField showAll="0"/>
    <pivotField showAll="0"/>
    <pivotField showAll="0"/>
    <pivotField dataField="1" numFmtId="8" showAll="0"/>
    <pivotField dataField="1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ax Spend" fld="6" baseField="0" baseItem="0" numFmtId="6"/>
    <dataField name="Sum of YTD Expenses" fld="7" baseField="0" baseItem="0" numFmtId="8"/>
  </dataFields>
  <formats count="3">
    <format dxfId="2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3CE29-4E26-4067-9052-309354F84048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C23" firstHeaderRow="0" firstDataRow="1" firstDataCol="1"/>
  <pivotFields count="11">
    <pivotField showAll="0"/>
    <pivotField showAll="0"/>
    <pivotField showAll="0"/>
    <pivotField showAll="0"/>
    <pivotField axis="axisRow" showAll="0">
      <items count="26">
        <item m="1" x="20"/>
        <item x="3"/>
        <item x="7"/>
        <item x="13"/>
        <item x="4"/>
        <item x="12"/>
        <item x="2"/>
        <item x="0"/>
        <item x="8"/>
        <item x="1"/>
        <item x="11"/>
        <item x="9"/>
        <item x="6"/>
        <item x="15"/>
        <item x="14"/>
        <item m="1" x="19"/>
        <item m="1" x="21"/>
        <item m="1" x="23"/>
        <item x="16"/>
        <item x="5"/>
        <item m="1" x="22"/>
        <item x="10"/>
        <item x="17"/>
        <item m="1" x="24"/>
        <item x="18"/>
        <item t="default"/>
      </items>
    </pivotField>
    <pivotField showAll="0"/>
    <pivotField dataField="1" numFmtId="8" showAll="0"/>
    <pivotField dataField="1" showAll="0"/>
    <pivotField showAll="0"/>
    <pivotField showAll="0"/>
    <pivotField showAll="0"/>
  </pivotFields>
  <rowFields count="1">
    <field x="4"/>
  </rowFields>
  <row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8"/>
    </i>
    <i>
      <x v="19"/>
    </i>
    <i>
      <x v="21"/>
    </i>
    <i>
      <x v="22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Expenses" fld="7" baseField="0" baseItem="0" numFmtId="6"/>
    <dataField name="Sum of Max Spend" fld="6" baseField="0" baseItem="0"/>
  </dataFields>
  <formats count="1">
    <format dxfId="7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:K319" totalsRowCount="1" headerRowDxfId="33" dataDxfId="32" totalsRowDxfId="31" totalsRowBorderDxfId="30">
  <autoFilter ref="A1:K318" xr:uid="{00000000-0009-0000-0100-000006000000}"/>
  <tableColumns count="11">
    <tableColumn id="1" xr3:uid="{00000000-0010-0000-0000-000001000000}" name="Project Name" dataDxfId="29" totalsRowDxfId="28"/>
    <tableColumn id="2" xr3:uid="{00000000-0010-0000-0000-000002000000}" name="District" dataDxfId="27" totalsRowDxfId="26"/>
    <tableColumn id="14" xr3:uid="{00000000-0010-0000-0000-00000E000000}" name="Title" dataDxfId="25" totalsRowDxfId="24"/>
    <tableColumn id="17" xr3:uid="{00000000-0010-0000-0000-000011000000}" name="Date Sent" dataDxfId="23" totalsRowDxfId="22"/>
    <tableColumn id="3" xr3:uid="{00000000-0010-0000-0000-000003000000}" name="Department" dataDxfId="21" totalsRowDxfId="20"/>
    <tableColumn id="18" xr3:uid="{00000000-0010-0000-0000-000012000000}" name="Funds" dataDxfId="19" totalsRowDxfId="18"/>
    <tableColumn id="19" xr3:uid="{00000000-0010-0000-0000-000013000000}" name="Max Spend" totalsRowFunction="sum" dataDxfId="17" totalsRowDxfId="16"/>
    <tableColumn id="5" xr3:uid="{00000000-0010-0000-0000-000005000000}" name="YTD Expenses" totalsRowFunction="sum" dataDxfId="15" totalsRowDxfId="14"/>
    <tableColumn id="4" xr3:uid="{00000000-0010-0000-0000-000004000000}" name="Status" dataDxfId="13" totalsRowDxfId="12"/>
    <tableColumn id="6" xr3:uid="{00000000-0010-0000-0000-000006000000}" name="WBS" dataDxfId="11" totalsRowDxfId="10"/>
    <tableColumn id="7" xr3:uid="{00000000-0010-0000-0000-000007000000}" name="Comments" dataDxfId="9" totalsRow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378"/>
  <sheetViews>
    <sheetView tabSelected="1" topLeftCell="A203" zoomScale="90" zoomScaleNormal="90" workbookViewId="0">
      <selection activeCell="H248" sqref="H248"/>
    </sheetView>
  </sheetViews>
  <sheetFormatPr defaultRowHeight="14.4" x14ac:dyDescent="0.3"/>
  <cols>
    <col min="1" max="1" width="15.44140625" bestFit="1" customWidth="1"/>
    <col min="2" max="2" width="9.5546875" bestFit="1" customWidth="1"/>
    <col min="3" max="3" width="101" style="1" bestFit="1" customWidth="1"/>
    <col min="4" max="4" width="12.88671875" customWidth="1"/>
    <col min="5" max="5" width="15.33203125" style="1" customWidth="1"/>
    <col min="6" max="6" width="17.109375" style="63" bestFit="1" customWidth="1"/>
    <col min="7" max="7" width="23.109375" bestFit="1" customWidth="1"/>
    <col min="8" max="8" width="23.109375" style="6" bestFit="1" customWidth="1"/>
    <col min="9" max="9" width="10.6640625" customWidth="1"/>
    <col min="10" max="10" width="22" style="8" customWidth="1"/>
    <col min="11" max="11" width="33.88671875" customWidth="1"/>
    <col min="14" max="14" width="9.88671875" bestFit="1" customWidth="1"/>
    <col min="15" max="15" width="10.88671875" bestFit="1" customWidth="1"/>
  </cols>
  <sheetData>
    <row r="1" spans="1:11" x14ac:dyDescent="0.3">
      <c r="A1" s="2" t="s">
        <v>0</v>
      </c>
      <c r="B1" s="2" t="s">
        <v>7</v>
      </c>
      <c r="C1" s="2" t="s">
        <v>6</v>
      </c>
      <c r="D1" s="2" t="s">
        <v>4</v>
      </c>
      <c r="E1" s="2" t="s">
        <v>2</v>
      </c>
      <c r="F1" s="2" t="s">
        <v>1</v>
      </c>
      <c r="G1" s="2" t="s">
        <v>3</v>
      </c>
      <c r="H1" s="2" t="s">
        <v>22</v>
      </c>
      <c r="I1" s="2" t="s">
        <v>11</v>
      </c>
      <c r="J1" s="2" t="s">
        <v>23</v>
      </c>
      <c r="K1" s="2" t="s">
        <v>24</v>
      </c>
    </row>
    <row r="2" spans="1:11" s="57" customFormat="1" x14ac:dyDescent="0.3">
      <c r="A2" s="27" t="s">
        <v>118</v>
      </c>
      <c r="B2" s="27" t="s">
        <v>17</v>
      </c>
      <c r="C2" s="50" t="s">
        <v>47</v>
      </c>
      <c r="D2" s="27"/>
      <c r="E2" s="50" t="s">
        <v>26</v>
      </c>
      <c r="F2" s="52" t="s">
        <v>5</v>
      </c>
      <c r="G2" s="53">
        <v>10000</v>
      </c>
      <c r="H2" s="53">
        <v>10000</v>
      </c>
      <c r="I2" s="27"/>
      <c r="J2" s="191"/>
      <c r="K2" s="27"/>
    </row>
    <row r="3" spans="1:11" x14ac:dyDescent="0.3">
      <c r="A3" s="27" t="s">
        <v>119</v>
      </c>
      <c r="B3" s="27" t="s">
        <v>17</v>
      </c>
      <c r="C3" s="61" t="s">
        <v>106</v>
      </c>
      <c r="D3" s="51"/>
      <c r="E3" s="55" t="s">
        <v>50</v>
      </c>
      <c r="F3" s="52" t="s">
        <v>5</v>
      </c>
      <c r="G3" s="53">
        <v>2273.04</v>
      </c>
      <c r="H3" s="53">
        <v>2273.04</v>
      </c>
      <c r="I3" s="53"/>
      <c r="J3" s="192"/>
      <c r="K3" s="193"/>
    </row>
    <row r="4" spans="1:11" s="57" customFormat="1" x14ac:dyDescent="0.3">
      <c r="A4" s="27" t="s">
        <v>120</v>
      </c>
      <c r="B4" s="27" t="s">
        <v>17</v>
      </c>
      <c r="C4" s="61" t="s">
        <v>107</v>
      </c>
      <c r="D4" s="51"/>
      <c r="E4" s="55" t="s">
        <v>26</v>
      </c>
      <c r="F4" s="52" t="s">
        <v>5</v>
      </c>
      <c r="G4" s="53">
        <v>5333.2</v>
      </c>
      <c r="H4" s="53">
        <v>5333.2</v>
      </c>
      <c r="I4" s="53"/>
      <c r="J4" s="39"/>
      <c r="K4" s="54"/>
    </row>
    <row r="5" spans="1:11" s="59" customFormat="1" x14ac:dyDescent="0.3">
      <c r="A5" s="73" t="s">
        <v>121</v>
      </c>
      <c r="B5" s="73" t="s">
        <v>17</v>
      </c>
      <c r="C5" s="65" t="s">
        <v>108</v>
      </c>
      <c r="D5" s="20"/>
      <c r="E5" s="83" t="s">
        <v>27</v>
      </c>
      <c r="F5" s="48" t="s">
        <v>5</v>
      </c>
      <c r="G5" s="10">
        <v>0</v>
      </c>
      <c r="H5" s="10">
        <v>0</v>
      </c>
      <c r="I5" s="10"/>
      <c r="J5" s="19"/>
      <c r="K5" s="23"/>
    </row>
    <row r="6" spans="1:11" s="6" customFormat="1" x14ac:dyDescent="0.3">
      <c r="A6" s="73" t="s">
        <v>122</v>
      </c>
      <c r="B6" s="73" t="s">
        <v>17</v>
      </c>
      <c r="C6" s="65" t="s">
        <v>49</v>
      </c>
      <c r="D6" s="20"/>
      <c r="E6" s="83" t="s">
        <v>50</v>
      </c>
      <c r="F6" s="48" t="s">
        <v>5</v>
      </c>
      <c r="G6" s="10">
        <v>0</v>
      </c>
      <c r="H6" s="10">
        <v>0</v>
      </c>
      <c r="I6" s="10"/>
      <c r="J6" s="28"/>
      <c r="K6" s="23"/>
    </row>
    <row r="7" spans="1:11" s="57" customFormat="1" x14ac:dyDescent="0.3">
      <c r="A7" s="27" t="s">
        <v>123</v>
      </c>
      <c r="B7" s="27" t="s">
        <v>17</v>
      </c>
      <c r="C7" s="61" t="s">
        <v>109</v>
      </c>
      <c r="D7" s="51"/>
      <c r="E7" s="55" t="s">
        <v>27</v>
      </c>
      <c r="F7" s="52" t="s">
        <v>5</v>
      </c>
      <c r="G7" s="53">
        <v>6000</v>
      </c>
      <c r="H7" s="53">
        <v>6000</v>
      </c>
      <c r="I7" s="53"/>
      <c r="J7" s="56"/>
      <c r="K7" s="54"/>
    </row>
    <row r="8" spans="1:11" s="59" customFormat="1" x14ac:dyDescent="0.3">
      <c r="A8" s="73" t="s">
        <v>124</v>
      </c>
      <c r="B8" s="73" t="s">
        <v>17</v>
      </c>
      <c r="C8" s="65" t="s">
        <v>110</v>
      </c>
      <c r="D8" s="20"/>
      <c r="E8" s="83" t="s">
        <v>27</v>
      </c>
      <c r="F8" s="48" t="s">
        <v>5</v>
      </c>
      <c r="G8" s="10">
        <v>0</v>
      </c>
      <c r="H8" s="10">
        <v>0</v>
      </c>
      <c r="I8" s="10"/>
      <c r="J8" s="28"/>
      <c r="K8" s="23"/>
    </row>
    <row r="9" spans="1:11" s="6" customFormat="1" x14ac:dyDescent="0.3">
      <c r="A9" s="46" t="s">
        <v>125</v>
      </c>
      <c r="B9" s="46" t="s">
        <v>17</v>
      </c>
      <c r="C9" s="90" t="s">
        <v>111</v>
      </c>
      <c r="D9" s="24"/>
      <c r="E9" s="91" t="s">
        <v>45</v>
      </c>
      <c r="F9" s="44" t="s">
        <v>5</v>
      </c>
      <c r="G9" s="12">
        <v>4287</v>
      </c>
      <c r="H9" s="12">
        <v>0</v>
      </c>
      <c r="I9" s="12"/>
      <c r="J9" s="25"/>
      <c r="K9" s="13"/>
    </row>
    <row r="10" spans="1:11" s="6" customFormat="1" x14ac:dyDescent="0.3">
      <c r="A10" s="27" t="s">
        <v>126</v>
      </c>
      <c r="B10" s="27" t="s">
        <v>17</v>
      </c>
      <c r="C10" s="61" t="s">
        <v>112</v>
      </c>
      <c r="D10" s="51"/>
      <c r="E10" s="55" t="s">
        <v>50</v>
      </c>
      <c r="F10" s="52" t="s">
        <v>5</v>
      </c>
      <c r="G10" s="53">
        <v>324.72000000000003</v>
      </c>
      <c r="H10" s="53">
        <v>324.72000000000003</v>
      </c>
      <c r="I10" s="53"/>
      <c r="J10" s="56"/>
      <c r="K10" s="54"/>
    </row>
    <row r="11" spans="1:11" s="57" customFormat="1" x14ac:dyDescent="0.3">
      <c r="A11" s="27" t="s">
        <v>127</v>
      </c>
      <c r="B11" s="27" t="s">
        <v>17</v>
      </c>
      <c r="C11" s="61" t="s">
        <v>113</v>
      </c>
      <c r="D11" s="51"/>
      <c r="E11" s="55" t="s">
        <v>26</v>
      </c>
      <c r="F11" s="52" t="s">
        <v>5</v>
      </c>
      <c r="G11" s="53">
        <v>10018.08</v>
      </c>
      <c r="H11" s="53">
        <v>10018.08</v>
      </c>
      <c r="I11" s="53"/>
      <c r="J11" s="56"/>
      <c r="K11" s="54"/>
    </row>
    <row r="12" spans="1:11" s="6" customFormat="1" x14ac:dyDescent="0.3">
      <c r="A12" s="46" t="s">
        <v>128</v>
      </c>
      <c r="B12" s="46" t="s">
        <v>17</v>
      </c>
      <c r="C12" s="90" t="s">
        <v>114</v>
      </c>
      <c r="D12" s="24"/>
      <c r="E12" s="91" t="s">
        <v>50</v>
      </c>
      <c r="F12" s="44" t="s">
        <v>5</v>
      </c>
      <c r="G12" s="12">
        <v>2273.04</v>
      </c>
      <c r="H12" s="12">
        <v>0</v>
      </c>
      <c r="I12" s="12"/>
      <c r="J12" s="25"/>
      <c r="K12" s="13"/>
    </row>
    <row r="13" spans="1:11" s="59" customFormat="1" x14ac:dyDescent="0.3">
      <c r="A13" s="27" t="s">
        <v>129</v>
      </c>
      <c r="B13" s="27" t="s">
        <v>17</v>
      </c>
      <c r="C13" s="61" t="s">
        <v>115</v>
      </c>
      <c r="D13" s="51"/>
      <c r="E13" s="55" t="s">
        <v>26</v>
      </c>
      <c r="F13" s="52" t="s">
        <v>5</v>
      </c>
      <c r="G13" s="53">
        <v>15429.61</v>
      </c>
      <c r="H13" s="53">
        <v>15163.61</v>
      </c>
      <c r="I13" s="53"/>
      <c r="J13" s="56"/>
      <c r="K13" s="54"/>
    </row>
    <row r="14" spans="1:11" s="6" customFormat="1" x14ac:dyDescent="0.3">
      <c r="A14" s="46" t="s">
        <v>130</v>
      </c>
      <c r="B14" s="46" t="s">
        <v>17</v>
      </c>
      <c r="C14" s="90" t="s">
        <v>48</v>
      </c>
      <c r="D14" s="24"/>
      <c r="E14" s="91" t="s">
        <v>26</v>
      </c>
      <c r="F14" s="44" t="s">
        <v>5</v>
      </c>
      <c r="G14" s="12">
        <v>15000</v>
      </c>
      <c r="H14" s="12">
        <v>284.04000000000002</v>
      </c>
      <c r="I14" s="12"/>
      <c r="J14" s="25"/>
      <c r="K14" s="13"/>
    </row>
    <row r="15" spans="1:11" s="57" customFormat="1" x14ac:dyDescent="0.3">
      <c r="A15" s="214" t="s">
        <v>131</v>
      </c>
      <c r="B15" s="214" t="s">
        <v>17</v>
      </c>
      <c r="C15" s="215" t="s">
        <v>116</v>
      </c>
      <c r="D15" s="216"/>
      <c r="E15" s="217" t="s">
        <v>27</v>
      </c>
      <c r="F15" s="218" t="s">
        <v>30</v>
      </c>
      <c r="G15" s="219">
        <v>96641.56</v>
      </c>
      <c r="H15" s="219">
        <v>96641.56</v>
      </c>
      <c r="I15" s="219"/>
      <c r="J15" s="220"/>
      <c r="K15" s="221"/>
    </row>
    <row r="16" spans="1:11" s="59" customFormat="1" x14ac:dyDescent="0.3">
      <c r="A16" s="66" t="s">
        <v>132</v>
      </c>
      <c r="B16" s="66" t="s">
        <v>17</v>
      </c>
      <c r="C16" s="120" t="s">
        <v>117</v>
      </c>
      <c r="D16" s="30"/>
      <c r="E16" s="67" t="s">
        <v>50</v>
      </c>
      <c r="F16" s="49" t="s">
        <v>30</v>
      </c>
      <c r="G16" s="31">
        <v>0</v>
      </c>
      <c r="H16" s="31">
        <v>0</v>
      </c>
      <c r="I16" s="31"/>
      <c r="J16" s="34"/>
      <c r="K16" s="33"/>
    </row>
    <row r="17" spans="1:14" s="59" customFormat="1" x14ac:dyDescent="0.3">
      <c r="A17" s="66" t="s">
        <v>436</v>
      </c>
      <c r="B17" s="66" t="s">
        <v>17</v>
      </c>
      <c r="C17" s="120" t="s">
        <v>117</v>
      </c>
      <c r="D17" s="30"/>
      <c r="E17" s="67" t="s">
        <v>50</v>
      </c>
      <c r="F17" s="49" t="s">
        <v>30</v>
      </c>
      <c r="G17" s="31">
        <v>0</v>
      </c>
      <c r="H17" s="31">
        <v>0</v>
      </c>
      <c r="I17" s="31"/>
      <c r="J17" s="34"/>
      <c r="K17" s="112"/>
    </row>
    <row r="18" spans="1:14" s="59" customFormat="1" x14ac:dyDescent="0.3">
      <c r="A18" s="214" t="s">
        <v>437</v>
      </c>
      <c r="B18" s="214" t="s">
        <v>17</v>
      </c>
      <c r="C18" s="222" t="s">
        <v>495</v>
      </c>
      <c r="D18" s="216"/>
      <c r="E18" s="217" t="s">
        <v>37</v>
      </c>
      <c r="F18" s="218" t="s">
        <v>5</v>
      </c>
      <c r="G18" s="219">
        <v>31200</v>
      </c>
      <c r="H18" s="219">
        <v>31200</v>
      </c>
      <c r="I18" s="219"/>
      <c r="J18" s="220"/>
      <c r="K18" s="223"/>
    </row>
    <row r="19" spans="1:14" s="57" customFormat="1" x14ac:dyDescent="0.3">
      <c r="A19" s="27" t="s">
        <v>438</v>
      </c>
      <c r="B19" s="27" t="s">
        <v>17</v>
      </c>
      <c r="C19" s="50" t="s">
        <v>496</v>
      </c>
      <c r="D19" s="51"/>
      <c r="E19" s="55" t="s">
        <v>27</v>
      </c>
      <c r="F19" s="52" t="s">
        <v>5</v>
      </c>
      <c r="G19" s="53">
        <v>7500</v>
      </c>
      <c r="H19" s="53">
        <v>7500</v>
      </c>
      <c r="I19" s="53"/>
      <c r="J19" s="56"/>
      <c r="K19" s="195"/>
    </row>
    <row r="20" spans="1:14" s="59" customFormat="1" x14ac:dyDescent="0.3">
      <c r="A20" s="27" t="s">
        <v>514</v>
      </c>
      <c r="B20" s="27" t="s">
        <v>17</v>
      </c>
      <c r="C20" s="231" t="s">
        <v>515</v>
      </c>
      <c r="D20" s="51"/>
      <c r="E20" s="55" t="s">
        <v>27</v>
      </c>
      <c r="F20" s="52" t="s">
        <v>5</v>
      </c>
      <c r="G20" s="53">
        <v>10000</v>
      </c>
      <c r="H20" s="53">
        <v>10000</v>
      </c>
      <c r="I20" s="53"/>
      <c r="J20" s="56"/>
      <c r="K20" s="195"/>
    </row>
    <row r="21" spans="1:14" s="59" customFormat="1" x14ac:dyDescent="0.3">
      <c r="A21" s="73" t="s">
        <v>533</v>
      </c>
      <c r="B21" s="73" t="s">
        <v>17</v>
      </c>
      <c r="C21" s="9" t="s">
        <v>619</v>
      </c>
      <c r="D21" s="20"/>
      <c r="E21" s="83" t="s">
        <v>26</v>
      </c>
      <c r="F21" s="48" t="s">
        <v>5</v>
      </c>
      <c r="G21" s="10">
        <v>0</v>
      </c>
      <c r="H21" s="10">
        <v>0</v>
      </c>
      <c r="I21" s="10"/>
      <c r="J21" s="28"/>
      <c r="K21" s="116"/>
    </row>
    <row r="22" spans="1:14" s="59" customFormat="1" x14ac:dyDescent="0.3">
      <c r="A22" s="46" t="s">
        <v>620</v>
      </c>
      <c r="B22" s="46" t="s">
        <v>17</v>
      </c>
      <c r="C22" s="11" t="s">
        <v>432</v>
      </c>
      <c r="D22" s="24"/>
      <c r="E22" s="91" t="s">
        <v>150</v>
      </c>
      <c r="F22" s="44" t="s">
        <v>5</v>
      </c>
      <c r="G22" s="12">
        <v>35000</v>
      </c>
      <c r="H22" s="12">
        <v>0</v>
      </c>
      <c r="I22" s="12"/>
      <c r="J22" s="25"/>
      <c r="K22" s="137"/>
    </row>
    <row r="23" spans="1:14" s="59" customFormat="1" x14ac:dyDescent="0.3">
      <c r="A23" s="46" t="s">
        <v>621</v>
      </c>
      <c r="B23" s="46" t="s">
        <v>17</v>
      </c>
      <c r="C23" s="11" t="s">
        <v>623</v>
      </c>
      <c r="D23" s="24"/>
      <c r="E23" s="91" t="s">
        <v>26</v>
      </c>
      <c r="F23" s="44" t="s">
        <v>5</v>
      </c>
      <c r="G23" s="12">
        <v>40809.79</v>
      </c>
      <c r="H23" s="12">
        <v>0</v>
      </c>
      <c r="I23" s="12"/>
      <c r="J23" s="25"/>
      <c r="K23" s="137"/>
    </row>
    <row r="24" spans="1:14" s="59" customFormat="1" x14ac:dyDescent="0.3">
      <c r="A24" s="46" t="s">
        <v>622</v>
      </c>
      <c r="B24" s="46" t="s">
        <v>17</v>
      </c>
      <c r="C24" s="11" t="s">
        <v>624</v>
      </c>
      <c r="D24" s="24"/>
      <c r="E24" s="91" t="s">
        <v>26</v>
      </c>
      <c r="F24" s="44" t="s">
        <v>5</v>
      </c>
      <c r="G24" s="12">
        <v>40809.79</v>
      </c>
      <c r="H24" s="12">
        <v>202.94</v>
      </c>
      <c r="I24" s="12"/>
      <c r="J24" s="25"/>
      <c r="K24" s="137"/>
    </row>
    <row r="25" spans="1:14" s="8" customFormat="1" x14ac:dyDescent="0.3">
      <c r="A25" s="27" t="s">
        <v>141</v>
      </c>
      <c r="B25" s="27" t="s">
        <v>18</v>
      </c>
      <c r="C25" s="232" t="s">
        <v>133</v>
      </c>
      <c r="D25" s="51"/>
      <c r="E25" s="55" t="s">
        <v>41</v>
      </c>
      <c r="F25" s="52" t="s">
        <v>5</v>
      </c>
      <c r="G25" s="53">
        <v>15000</v>
      </c>
      <c r="H25" s="53">
        <v>14300</v>
      </c>
      <c r="I25" s="53"/>
      <c r="J25" s="39"/>
      <c r="K25" s="54"/>
      <c r="N25" s="40"/>
    </row>
    <row r="26" spans="1:14" s="6" customFormat="1" x14ac:dyDescent="0.3">
      <c r="A26" s="46" t="s">
        <v>142</v>
      </c>
      <c r="B26" s="46" t="s">
        <v>18</v>
      </c>
      <c r="C26" s="92" t="s">
        <v>134</v>
      </c>
      <c r="D26" s="24"/>
      <c r="E26" s="91" t="s">
        <v>150</v>
      </c>
      <c r="F26" s="44" t="s">
        <v>5</v>
      </c>
      <c r="G26" s="12">
        <v>7318.76</v>
      </c>
      <c r="H26" s="12">
        <v>4680</v>
      </c>
      <c r="I26" s="12"/>
      <c r="J26" s="25"/>
      <c r="K26" s="13"/>
      <c r="N26" s="7"/>
    </row>
    <row r="27" spans="1:14" s="6" customFormat="1" x14ac:dyDescent="0.3">
      <c r="A27" s="46" t="s">
        <v>143</v>
      </c>
      <c r="B27" s="46" t="s">
        <v>18</v>
      </c>
      <c r="C27" s="141" t="s">
        <v>135</v>
      </c>
      <c r="D27" s="24"/>
      <c r="E27" s="91" t="s">
        <v>150</v>
      </c>
      <c r="F27" s="44" t="s">
        <v>5</v>
      </c>
      <c r="G27" s="12">
        <v>299352.46999999997</v>
      </c>
      <c r="H27" s="12">
        <v>128282.08</v>
      </c>
      <c r="I27" s="12"/>
      <c r="J27" s="89"/>
      <c r="K27" s="13"/>
      <c r="N27" s="7"/>
    </row>
    <row r="28" spans="1:14" s="6" customFormat="1" x14ac:dyDescent="0.3">
      <c r="A28" s="27" t="s">
        <v>144</v>
      </c>
      <c r="B28" s="27" t="s">
        <v>18</v>
      </c>
      <c r="C28" s="85" t="s">
        <v>136</v>
      </c>
      <c r="D28" s="39"/>
      <c r="E28" s="50" t="s">
        <v>29</v>
      </c>
      <c r="F28" s="52" t="s">
        <v>5</v>
      </c>
      <c r="G28" s="69">
        <v>918.28</v>
      </c>
      <c r="H28" s="233">
        <v>896.96</v>
      </c>
      <c r="I28" s="53"/>
      <c r="J28" s="56"/>
      <c r="K28" s="54"/>
      <c r="N28" s="7"/>
    </row>
    <row r="29" spans="1:14" s="6" customFormat="1" x14ac:dyDescent="0.3">
      <c r="A29" s="27" t="s">
        <v>145</v>
      </c>
      <c r="B29" s="27" t="s">
        <v>18</v>
      </c>
      <c r="C29" s="84" t="s">
        <v>137</v>
      </c>
      <c r="D29" s="51"/>
      <c r="E29" s="55" t="s">
        <v>43</v>
      </c>
      <c r="F29" s="52" t="s">
        <v>5</v>
      </c>
      <c r="G29" s="53">
        <v>4519.6899999999996</v>
      </c>
      <c r="H29" s="53">
        <v>4519.6899999999996</v>
      </c>
      <c r="I29" s="53"/>
      <c r="J29" s="56"/>
      <c r="K29" s="54"/>
      <c r="N29" s="7"/>
    </row>
    <row r="30" spans="1:14" s="6" customFormat="1" x14ac:dyDescent="0.3">
      <c r="A30" s="27" t="s">
        <v>146</v>
      </c>
      <c r="B30" s="27" t="s">
        <v>18</v>
      </c>
      <c r="C30" s="84" t="s">
        <v>138</v>
      </c>
      <c r="D30" s="51"/>
      <c r="E30" s="55" t="s">
        <v>27</v>
      </c>
      <c r="F30" s="52" t="s">
        <v>5</v>
      </c>
      <c r="G30" s="53">
        <v>36127.54</v>
      </c>
      <c r="H30" s="53">
        <v>36127.54</v>
      </c>
      <c r="I30" s="53"/>
      <c r="J30" s="56"/>
      <c r="K30" s="54"/>
      <c r="N30" s="7"/>
    </row>
    <row r="31" spans="1:14" s="6" customFormat="1" x14ac:dyDescent="0.3">
      <c r="A31" s="73" t="s">
        <v>147</v>
      </c>
      <c r="B31" s="73" t="s">
        <v>18</v>
      </c>
      <c r="C31" s="142" t="s">
        <v>139</v>
      </c>
      <c r="D31" s="19"/>
      <c r="E31" s="9" t="s">
        <v>41</v>
      </c>
      <c r="F31" s="48" t="s">
        <v>5</v>
      </c>
      <c r="G31" s="47">
        <v>0</v>
      </c>
      <c r="H31" s="74">
        <v>0</v>
      </c>
      <c r="I31" s="10"/>
      <c r="J31" s="28"/>
      <c r="K31" s="23"/>
      <c r="N31" s="7"/>
    </row>
    <row r="32" spans="1:14" s="6" customFormat="1" x14ac:dyDescent="0.3">
      <c r="A32" s="46" t="s">
        <v>148</v>
      </c>
      <c r="B32" s="46" t="s">
        <v>18</v>
      </c>
      <c r="C32" s="141" t="s">
        <v>140</v>
      </c>
      <c r="D32" s="24"/>
      <c r="E32" s="91" t="s">
        <v>52</v>
      </c>
      <c r="F32" s="44" t="s">
        <v>5</v>
      </c>
      <c r="G32" s="12">
        <v>9450</v>
      </c>
      <c r="H32" s="12">
        <v>0</v>
      </c>
      <c r="I32" s="12"/>
      <c r="J32" s="25"/>
      <c r="K32" s="13"/>
      <c r="N32" s="7"/>
    </row>
    <row r="33" spans="1:14" s="59" customFormat="1" x14ac:dyDescent="0.3">
      <c r="A33" s="27" t="s">
        <v>149</v>
      </c>
      <c r="B33" s="27" t="s">
        <v>18</v>
      </c>
      <c r="C33" s="84" t="s">
        <v>467</v>
      </c>
      <c r="D33" s="51"/>
      <c r="E33" s="55" t="s">
        <v>26</v>
      </c>
      <c r="F33" s="52" t="s">
        <v>5</v>
      </c>
      <c r="G33" s="53">
        <v>5009.01</v>
      </c>
      <c r="H33" s="53">
        <v>5009.01</v>
      </c>
      <c r="I33" s="53"/>
      <c r="J33" s="56"/>
      <c r="K33" s="54"/>
      <c r="N33" s="68"/>
    </row>
    <row r="34" spans="1:14" s="59" customFormat="1" x14ac:dyDescent="0.3">
      <c r="A34" s="27" t="s">
        <v>439</v>
      </c>
      <c r="B34" s="27" t="s">
        <v>18</v>
      </c>
      <c r="C34" s="196" t="s">
        <v>468</v>
      </c>
      <c r="D34" s="51"/>
      <c r="E34" s="55" t="s">
        <v>50</v>
      </c>
      <c r="F34" s="52" t="s">
        <v>5</v>
      </c>
      <c r="G34" s="53">
        <v>4667.88</v>
      </c>
      <c r="H34" s="53">
        <v>4667.88</v>
      </c>
      <c r="I34" s="53"/>
      <c r="J34" s="56"/>
      <c r="K34" s="195"/>
      <c r="N34" s="68"/>
    </row>
    <row r="35" spans="1:14" s="59" customFormat="1" x14ac:dyDescent="0.3">
      <c r="A35" s="66" t="s">
        <v>440</v>
      </c>
      <c r="B35" s="66" t="s">
        <v>18</v>
      </c>
      <c r="C35" s="178" t="s">
        <v>626</v>
      </c>
      <c r="D35" s="30"/>
      <c r="E35" s="67" t="s">
        <v>50</v>
      </c>
      <c r="F35" s="49" t="s">
        <v>30</v>
      </c>
      <c r="G35" s="31">
        <v>0</v>
      </c>
      <c r="H35" s="31">
        <v>0</v>
      </c>
      <c r="I35" s="31"/>
      <c r="J35" s="34"/>
      <c r="K35" s="112"/>
      <c r="N35" s="68"/>
    </row>
    <row r="36" spans="1:14" s="59" customFormat="1" x14ac:dyDescent="0.3">
      <c r="A36" s="66" t="s">
        <v>441</v>
      </c>
      <c r="B36" s="66" t="s">
        <v>18</v>
      </c>
      <c r="C36" s="178" t="s">
        <v>627</v>
      </c>
      <c r="D36" s="30"/>
      <c r="E36" s="67" t="s">
        <v>50</v>
      </c>
      <c r="F36" s="49" t="s">
        <v>30</v>
      </c>
      <c r="G36" s="31">
        <v>0</v>
      </c>
      <c r="H36" s="31">
        <v>0</v>
      </c>
      <c r="I36" s="31"/>
      <c r="J36" s="34"/>
      <c r="K36" s="112"/>
      <c r="N36" s="68"/>
    </row>
    <row r="37" spans="1:14" s="59" customFormat="1" x14ac:dyDescent="0.3">
      <c r="A37" s="46" t="s">
        <v>534</v>
      </c>
      <c r="B37" s="46" t="s">
        <v>18</v>
      </c>
      <c r="C37" s="148" t="s">
        <v>538</v>
      </c>
      <c r="D37" s="24"/>
      <c r="E37" s="91" t="s">
        <v>27</v>
      </c>
      <c r="F37" s="44" t="s">
        <v>5</v>
      </c>
      <c r="G37" s="12">
        <v>25000</v>
      </c>
      <c r="H37" s="12">
        <v>0</v>
      </c>
      <c r="I37" s="12"/>
      <c r="J37" s="25"/>
      <c r="K37" s="137"/>
      <c r="N37" s="68"/>
    </row>
    <row r="38" spans="1:14" s="59" customFormat="1" x14ac:dyDescent="0.3">
      <c r="A38" s="27" t="s">
        <v>535</v>
      </c>
      <c r="B38" s="27" t="s">
        <v>18</v>
      </c>
      <c r="C38" s="194" t="s">
        <v>539</v>
      </c>
      <c r="D38" s="51"/>
      <c r="E38" s="55" t="s">
        <v>270</v>
      </c>
      <c r="F38" s="52" t="s">
        <v>5</v>
      </c>
      <c r="G38" s="53">
        <v>590</v>
      </c>
      <c r="H38" s="53">
        <v>590</v>
      </c>
      <c r="I38" s="53"/>
      <c r="J38" s="56"/>
      <c r="K38" s="195"/>
      <c r="N38" s="68"/>
    </row>
    <row r="39" spans="1:14" s="59" customFormat="1" x14ac:dyDescent="0.3">
      <c r="A39" s="27" t="s">
        <v>536</v>
      </c>
      <c r="B39" s="27" t="s">
        <v>18</v>
      </c>
      <c r="C39" s="194" t="s">
        <v>540</v>
      </c>
      <c r="D39" s="51"/>
      <c r="E39" s="55" t="s">
        <v>50</v>
      </c>
      <c r="F39" s="52" t="s">
        <v>5</v>
      </c>
      <c r="G39" s="53">
        <v>162.36000000000001</v>
      </c>
      <c r="H39" s="53">
        <v>162.36000000000001</v>
      </c>
      <c r="I39" s="53"/>
      <c r="J39" s="56"/>
      <c r="K39" s="195"/>
      <c r="N39" s="68"/>
    </row>
    <row r="40" spans="1:14" s="57" customFormat="1" x14ac:dyDescent="0.3">
      <c r="A40" s="246" t="s">
        <v>537</v>
      </c>
      <c r="B40" s="246" t="s">
        <v>18</v>
      </c>
      <c r="C40" s="269" t="s">
        <v>625</v>
      </c>
      <c r="D40" s="270"/>
      <c r="E40" s="271" t="s">
        <v>50</v>
      </c>
      <c r="F40" s="249" t="s">
        <v>30</v>
      </c>
      <c r="G40" s="252">
        <v>129997.81</v>
      </c>
      <c r="H40" s="252">
        <v>129987.21</v>
      </c>
      <c r="I40" s="252"/>
      <c r="J40" s="253"/>
      <c r="K40" s="254"/>
      <c r="N40" s="272"/>
    </row>
    <row r="41" spans="1:14" s="8" customFormat="1" x14ac:dyDescent="0.3">
      <c r="A41" s="89" t="s">
        <v>161</v>
      </c>
      <c r="B41" s="46" t="s">
        <v>9</v>
      </c>
      <c r="C41" s="91" t="s">
        <v>152</v>
      </c>
      <c r="D41" s="24"/>
      <c r="E41" s="91" t="s">
        <v>39</v>
      </c>
      <c r="F41" s="44" t="s">
        <v>5</v>
      </c>
      <c r="G41" s="12">
        <v>50000</v>
      </c>
      <c r="H41" s="12">
        <v>25000</v>
      </c>
      <c r="I41" s="12"/>
      <c r="J41" s="89"/>
      <c r="K41" s="13"/>
    </row>
    <row r="42" spans="1:14" s="8" customFormat="1" x14ac:dyDescent="0.3">
      <c r="A42" s="39" t="s">
        <v>162</v>
      </c>
      <c r="B42" s="27" t="s">
        <v>9</v>
      </c>
      <c r="C42" s="60" t="s">
        <v>153</v>
      </c>
      <c r="D42" s="51"/>
      <c r="E42" s="55" t="s">
        <v>27</v>
      </c>
      <c r="F42" s="52" t="s">
        <v>5</v>
      </c>
      <c r="G42" s="53">
        <v>4615</v>
      </c>
      <c r="H42" s="53">
        <v>4615</v>
      </c>
      <c r="I42" s="53"/>
      <c r="J42" s="39"/>
      <c r="K42" s="54"/>
    </row>
    <row r="43" spans="1:14" s="8" customFormat="1" x14ac:dyDescent="0.3">
      <c r="A43" s="89" t="s">
        <v>163</v>
      </c>
      <c r="B43" s="46" t="s">
        <v>9</v>
      </c>
      <c r="C43" s="11" t="s">
        <v>154</v>
      </c>
      <c r="D43" s="24"/>
      <c r="E43" s="91" t="s">
        <v>50</v>
      </c>
      <c r="F43" s="44" t="s">
        <v>5</v>
      </c>
      <c r="G43" s="12">
        <v>6000</v>
      </c>
      <c r="H43" s="12">
        <v>0</v>
      </c>
      <c r="I43" s="12"/>
      <c r="J43" s="89"/>
      <c r="K43" s="13"/>
    </row>
    <row r="44" spans="1:14" s="70" customFormat="1" x14ac:dyDescent="0.3">
      <c r="A44" s="89" t="s">
        <v>164</v>
      </c>
      <c r="B44" s="46" t="s">
        <v>9</v>
      </c>
      <c r="C44" s="11" t="s">
        <v>155</v>
      </c>
      <c r="D44" s="24"/>
      <c r="E44" s="91" t="s">
        <v>43</v>
      </c>
      <c r="F44" s="44" t="s">
        <v>5</v>
      </c>
      <c r="G44" s="12">
        <v>11100</v>
      </c>
      <c r="H44" s="94">
        <v>1195.3699999999999</v>
      </c>
      <c r="I44" s="12"/>
      <c r="J44" s="89"/>
      <c r="K44" s="13"/>
    </row>
    <row r="45" spans="1:14" s="70" customFormat="1" x14ac:dyDescent="0.3">
      <c r="A45" s="19" t="s">
        <v>165</v>
      </c>
      <c r="B45" s="73" t="s">
        <v>9</v>
      </c>
      <c r="C45" s="143" t="s">
        <v>156</v>
      </c>
      <c r="D45" s="20"/>
      <c r="E45" s="83" t="s">
        <v>44</v>
      </c>
      <c r="F45" s="48" t="s">
        <v>5</v>
      </c>
      <c r="G45" s="10">
        <v>0</v>
      </c>
      <c r="H45" s="10">
        <v>0</v>
      </c>
      <c r="I45" s="10"/>
      <c r="J45" s="28"/>
      <c r="K45" s="23"/>
    </row>
    <row r="46" spans="1:14" s="70" customFormat="1" x14ac:dyDescent="0.3">
      <c r="A46" s="39" t="s">
        <v>166</v>
      </c>
      <c r="B46" s="27" t="s">
        <v>9</v>
      </c>
      <c r="C46" s="60" t="s">
        <v>151</v>
      </c>
      <c r="D46" s="51"/>
      <c r="E46" s="55" t="s">
        <v>27</v>
      </c>
      <c r="F46" s="52" t="s">
        <v>5</v>
      </c>
      <c r="G46" s="53">
        <v>29080</v>
      </c>
      <c r="H46" s="53">
        <v>26299</v>
      </c>
      <c r="I46" s="53"/>
      <c r="J46" s="56"/>
      <c r="K46" s="54"/>
    </row>
    <row r="47" spans="1:14" s="70" customFormat="1" x14ac:dyDescent="0.3">
      <c r="A47" s="39" t="s">
        <v>167</v>
      </c>
      <c r="B47" s="27" t="s">
        <v>9</v>
      </c>
      <c r="C47" s="60" t="s">
        <v>77</v>
      </c>
      <c r="D47" s="51"/>
      <c r="E47" s="55" t="s">
        <v>38</v>
      </c>
      <c r="F47" s="52" t="s">
        <v>5</v>
      </c>
      <c r="G47" s="53">
        <v>12690.8</v>
      </c>
      <c r="H47" s="53">
        <v>12690.8</v>
      </c>
      <c r="I47" s="53"/>
      <c r="J47" s="69"/>
      <c r="K47" s="54"/>
    </row>
    <row r="48" spans="1:14" s="70" customFormat="1" x14ac:dyDescent="0.3">
      <c r="A48" s="32" t="s">
        <v>168</v>
      </c>
      <c r="B48" s="66" t="s">
        <v>9</v>
      </c>
      <c r="C48" s="95" t="s">
        <v>157</v>
      </c>
      <c r="D48" s="30"/>
      <c r="E48" s="67" t="s">
        <v>50</v>
      </c>
      <c r="F48" s="49" t="s">
        <v>30</v>
      </c>
      <c r="G48" s="31">
        <v>0</v>
      </c>
      <c r="H48" s="31">
        <v>0</v>
      </c>
      <c r="I48" s="31"/>
      <c r="J48" s="34"/>
      <c r="K48" s="33"/>
    </row>
    <row r="49" spans="1:11" s="70" customFormat="1" x14ac:dyDescent="0.3">
      <c r="A49" s="39" t="s">
        <v>169</v>
      </c>
      <c r="B49" s="27" t="s">
        <v>9</v>
      </c>
      <c r="C49" s="60" t="s">
        <v>158</v>
      </c>
      <c r="D49" s="51"/>
      <c r="E49" s="55" t="s">
        <v>28</v>
      </c>
      <c r="F49" s="52" t="s">
        <v>5</v>
      </c>
      <c r="G49" s="53">
        <v>8731.2000000000007</v>
      </c>
      <c r="H49" s="53">
        <v>8731.2000000000007</v>
      </c>
      <c r="I49" s="53"/>
      <c r="J49" s="56"/>
      <c r="K49" s="54"/>
    </row>
    <row r="50" spans="1:11" s="70" customFormat="1" x14ac:dyDescent="0.3">
      <c r="A50" s="19" t="s">
        <v>170</v>
      </c>
      <c r="B50" s="73" t="s">
        <v>9</v>
      </c>
      <c r="C50" s="96" t="s">
        <v>159</v>
      </c>
      <c r="D50" s="20"/>
      <c r="E50" s="83" t="s">
        <v>27</v>
      </c>
      <c r="F50" s="48" t="s">
        <v>30</v>
      </c>
      <c r="G50" s="10">
        <v>0</v>
      </c>
      <c r="H50" s="10">
        <v>0</v>
      </c>
      <c r="I50" s="10"/>
      <c r="J50" s="28"/>
      <c r="K50" s="23"/>
    </row>
    <row r="51" spans="1:11" s="70" customFormat="1" x14ac:dyDescent="0.3">
      <c r="A51" s="39" t="s">
        <v>171</v>
      </c>
      <c r="B51" s="27" t="s">
        <v>9</v>
      </c>
      <c r="C51" s="197" t="s">
        <v>160</v>
      </c>
      <c r="D51" s="51"/>
      <c r="E51" s="55" t="s">
        <v>27</v>
      </c>
      <c r="F51" s="52" t="s">
        <v>5</v>
      </c>
      <c r="G51" s="53">
        <v>8594</v>
      </c>
      <c r="H51" s="53">
        <v>8594</v>
      </c>
      <c r="I51" s="53"/>
      <c r="J51" s="56"/>
      <c r="K51" s="54"/>
    </row>
    <row r="52" spans="1:11" s="70" customFormat="1" x14ac:dyDescent="0.3">
      <c r="A52" s="39" t="s">
        <v>442</v>
      </c>
      <c r="B52" s="27" t="s">
        <v>9</v>
      </c>
      <c r="C52" s="50" t="s">
        <v>493</v>
      </c>
      <c r="D52" s="51"/>
      <c r="E52" s="55" t="s">
        <v>38</v>
      </c>
      <c r="F52" s="52" t="s">
        <v>5</v>
      </c>
      <c r="G52" s="53">
        <v>5000</v>
      </c>
      <c r="H52" s="53">
        <v>5000</v>
      </c>
      <c r="I52" s="53"/>
      <c r="J52" s="56"/>
      <c r="K52" s="195"/>
    </row>
    <row r="53" spans="1:11" s="70" customFormat="1" x14ac:dyDescent="0.3">
      <c r="A53" s="39" t="s">
        <v>443</v>
      </c>
      <c r="B53" s="27" t="s">
        <v>9</v>
      </c>
      <c r="C53" s="50" t="s">
        <v>494</v>
      </c>
      <c r="D53" s="51"/>
      <c r="E53" s="55" t="s">
        <v>27</v>
      </c>
      <c r="F53" s="52" t="s">
        <v>5</v>
      </c>
      <c r="G53" s="53">
        <v>4000</v>
      </c>
      <c r="H53" s="53">
        <v>4000</v>
      </c>
      <c r="I53" s="53"/>
      <c r="J53" s="56"/>
      <c r="K53" s="195"/>
    </row>
    <row r="54" spans="1:11" s="70" customFormat="1" x14ac:dyDescent="0.3">
      <c r="A54" s="89" t="s">
        <v>510</v>
      </c>
      <c r="B54" s="46" t="s">
        <v>9</v>
      </c>
      <c r="C54" s="149" t="s">
        <v>516</v>
      </c>
      <c r="D54" s="144"/>
      <c r="E54" s="91" t="s">
        <v>27</v>
      </c>
      <c r="F54" s="44" t="s">
        <v>5</v>
      </c>
      <c r="G54" s="12">
        <v>3142</v>
      </c>
      <c r="H54" s="12">
        <v>0</v>
      </c>
      <c r="I54" s="145"/>
      <c r="J54" s="146"/>
      <c r="K54" s="147"/>
    </row>
    <row r="55" spans="1:11" s="70" customFormat="1" x14ac:dyDescent="0.3">
      <c r="A55" s="89" t="s">
        <v>511</v>
      </c>
      <c r="B55" s="46" t="s">
        <v>9</v>
      </c>
      <c r="C55" s="149" t="s">
        <v>517</v>
      </c>
      <c r="D55" s="144"/>
      <c r="E55" s="91" t="s">
        <v>27</v>
      </c>
      <c r="F55" s="44" t="s">
        <v>5</v>
      </c>
      <c r="G55" s="12">
        <v>3142</v>
      </c>
      <c r="H55" s="12">
        <v>0</v>
      </c>
      <c r="I55" s="145"/>
      <c r="J55" s="146"/>
      <c r="K55" s="147"/>
    </row>
    <row r="56" spans="1:11" s="70" customFormat="1" x14ac:dyDescent="0.3">
      <c r="A56" s="89" t="s">
        <v>512</v>
      </c>
      <c r="B56" s="46" t="s">
        <v>9</v>
      </c>
      <c r="C56" s="149" t="s">
        <v>518</v>
      </c>
      <c r="D56" s="144"/>
      <c r="E56" s="91" t="s">
        <v>27</v>
      </c>
      <c r="F56" s="44" t="s">
        <v>5</v>
      </c>
      <c r="G56" s="12">
        <v>3142</v>
      </c>
      <c r="H56" s="12">
        <v>0</v>
      </c>
      <c r="I56" s="145"/>
      <c r="J56" s="146"/>
      <c r="K56" s="147"/>
    </row>
    <row r="57" spans="1:11" s="70" customFormat="1" x14ac:dyDescent="0.3">
      <c r="A57" s="32" t="s">
        <v>513</v>
      </c>
      <c r="B57" s="66" t="s">
        <v>9</v>
      </c>
      <c r="C57" s="179" t="s">
        <v>519</v>
      </c>
      <c r="D57" s="173"/>
      <c r="E57" s="67" t="s">
        <v>50</v>
      </c>
      <c r="F57" s="49" t="s">
        <v>30</v>
      </c>
      <c r="G57" s="31">
        <v>0</v>
      </c>
      <c r="H57" s="31">
        <v>0</v>
      </c>
      <c r="I57" s="163"/>
      <c r="J57" s="164"/>
      <c r="K57" s="165"/>
    </row>
    <row r="58" spans="1:11" s="70" customFormat="1" x14ac:dyDescent="0.3">
      <c r="A58" s="39" t="s">
        <v>541</v>
      </c>
      <c r="B58" s="27" t="s">
        <v>9</v>
      </c>
      <c r="C58" s="50" t="s">
        <v>553</v>
      </c>
      <c r="D58" s="51"/>
      <c r="E58" s="55" t="s">
        <v>27</v>
      </c>
      <c r="F58" s="52" t="s">
        <v>5</v>
      </c>
      <c r="G58" s="53">
        <v>18000</v>
      </c>
      <c r="H58" s="53">
        <v>18000</v>
      </c>
      <c r="I58" s="53"/>
      <c r="J58" s="56"/>
      <c r="K58" s="195"/>
    </row>
    <row r="59" spans="1:11" s="70" customFormat="1" x14ac:dyDescent="0.3">
      <c r="A59" s="89" t="s">
        <v>542</v>
      </c>
      <c r="B59" s="46" t="s">
        <v>9</v>
      </c>
      <c r="C59" s="11" t="s">
        <v>554</v>
      </c>
      <c r="D59" s="24"/>
      <c r="E59" s="91" t="s">
        <v>28</v>
      </c>
      <c r="F59" s="44" t="s">
        <v>5</v>
      </c>
      <c r="G59" s="12">
        <v>9046.6</v>
      </c>
      <c r="H59" s="12">
        <v>0</v>
      </c>
      <c r="I59" s="12"/>
      <c r="J59" s="25"/>
      <c r="K59" s="137"/>
    </row>
    <row r="60" spans="1:11" s="70" customFormat="1" x14ac:dyDescent="0.3">
      <c r="A60" s="89" t="s">
        <v>543</v>
      </c>
      <c r="B60" s="46" t="s">
        <v>9</v>
      </c>
      <c r="C60" s="11" t="s">
        <v>555</v>
      </c>
      <c r="D60" s="24"/>
      <c r="E60" s="91" t="s">
        <v>26</v>
      </c>
      <c r="F60" s="44" t="s">
        <v>5</v>
      </c>
      <c r="G60" s="12">
        <v>50000</v>
      </c>
      <c r="H60" s="12">
        <v>13924.89</v>
      </c>
      <c r="I60" s="12"/>
      <c r="J60" s="25"/>
      <c r="K60" s="137"/>
    </row>
    <row r="61" spans="1:11" s="70" customFormat="1" x14ac:dyDescent="0.3">
      <c r="A61" s="32" t="s">
        <v>544</v>
      </c>
      <c r="B61" s="66" t="s">
        <v>9</v>
      </c>
      <c r="C61" s="29" t="s">
        <v>556</v>
      </c>
      <c r="D61" s="30"/>
      <c r="E61" s="67" t="s">
        <v>50</v>
      </c>
      <c r="F61" s="49" t="s">
        <v>30</v>
      </c>
      <c r="G61" s="31">
        <v>0</v>
      </c>
      <c r="H61" s="31">
        <v>0</v>
      </c>
      <c r="I61" s="31"/>
      <c r="J61" s="34"/>
      <c r="K61" s="112"/>
    </row>
    <row r="62" spans="1:11" s="70" customFormat="1" x14ac:dyDescent="0.3">
      <c r="A62" s="235" t="s">
        <v>545</v>
      </c>
      <c r="B62" s="214" t="s">
        <v>9</v>
      </c>
      <c r="C62" s="222" t="s">
        <v>557</v>
      </c>
      <c r="D62" s="216"/>
      <c r="E62" s="217" t="s">
        <v>27</v>
      </c>
      <c r="F62" s="218" t="s">
        <v>5</v>
      </c>
      <c r="G62" s="219">
        <v>20000</v>
      </c>
      <c r="H62" s="219">
        <v>20000</v>
      </c>
      <c r="I62" s="219"/>
      <c r="J62" s="220"/>
      <c r="K62" s="223"/>
    </row>
    <row r="63" spans="1:11" s="70" customFormat="1" x14ac:dyDescent="0.3">
      <c r="A63" s="235" t="s">
        <v>546</v>
      </c>
      <c r="B63" s="214" t="s">
        <v>9</v>
      </c>
      <c r="C63" s="222" t="s">
        <v>558</v>
      </c>
      <c r="D63" s="216"/>
      <c r="E63" s="217" t="s">
        <v>27</v>
      </c>
      <c r="F63" s="218" t="s">
        <v>5</v>
      </c>
      <c r="G63" s="219">
        <v>30000</v>
      </c>
      <c r="H63" s="219">
        <v>30000</v>
      </c>
      <c r="I63" s="219"/>
      <c r="J63" s="220"/>
      <c r="K63" s="223"/>
    </row>
    <row r="64" spans="1:11" s="70" customFormat="1" x14ac:dyDescent="0.3">
      <c r="A64" s="89" t="s">
        <v>547</v>
      </c>
      <c r="B64" s="46" t="s">
        <v>9</v>
      </c>
      <c r="C64" s="11" t="s">
        <v>559</v>
      </c>
      <c r="D64" s="24"/>
      <c r="E64" s="91" t="s">
        <v>44</v>
      </c>
      <c r="F64" s="44" t="s">
        <v>5</v>
      </c>
      <c r="G64" s="12">
        <v>4000</v>
      </c>
      <c r="H64" s="12">
        <v>0</v>
      </c>
      <c r="I64" s="12"/>
      <c r="J64" s="25"/>
      <c r="K64" s="137"/>
    </row>
    <row r="65" spans="1:11" s="70" customFormat="1" x14ac:dyDescent="0.3">
      <c r="A65" s="32" t="s">
        <v>548</v>
      </c>
      <c r="B65" s="66" t="s">
        <v>9</v>
      </c>
      <c r="C65" s="29" t="s">
        <v>560</v>
      </c>
      <c r="D65" s="30"/>
      <c r="E65" s="67" t="s">
        <v>50</v>
      </c>
      <c r="F65" s="49" t="s">
        <v>30</v>
      </c>
      <c r="G65" s="31">
        <v>0</v>
      </c>
      <c r="H65" s="31">
        <v>0</v>
      </c>
      <c r="I65" s="31"/>
      <c r="J65" s="34"/>
      <c r="K65" s="112"/>
    </row>
    <row r="66" spans="1:11" s="70" customFormat="1" x14ac:dyDescent="0.3">
      <c r="A66" s="89" t="s">
        <v>549</v>
      </c>
      <c r="B66" s="46" t="s">
        <v>9</v>
      </c>
      <c r="C66" s="11" t="s">
        <v>561</v>
      </c>
      <c r="D66" s="24"/>
      <c r="E66" s="91" t="s">
        <v>27</v>
      </c>
      <c r="F66" s="44" t="s">
        <v>5</v>
      </c>
      <c r="G66" s="12">
        <v>24800</v>
      </c>
      <c r="H66" s="12">
        <v>0</v>
      </c>
      <c r="I66" s="12"/>
      <c r="J66" s="25"/>
      <c r="K66" s="137"/>
    </row>
    <row r="67" spans="1:11" s="70" customFormat="1" x14ac:dyDescent="0.3">
      <c r="A67" s="19" t="s">
        <v>550</v>
      </c>
      <c r="B67" s="73" t="s">
        <v>9</v>
      </c>
      <c r="C67" s="9" t="s">
        <v>562</v>
      </c>
      <c r="D67" s="20"/>
      <c r="E67" s="83" t="s">
        <v>37</v>
      </c>
      <c r="F67" s="48" t="s">
        <v>5</v>
      </c>
      <c r="G67" s="10">
        <v>0</v>
      </c>
      <c r="H67" s="10">
        <v>0</v>
      </c>
      <c r="I67" s="10"/>
      <c r="J67" s="28"/>
      <c r="K67" s="116"/>
    </row>
    <row r="68" spans="1:11" s="70" customFormat="1" x14ac:dyDescent="0.3">
      <c r="A68" s="32" t="s">
        <v>551</v>
      </c>
      <c r="B68" s="66" t="s">
        <v>9</v>
      </c>
      <c r="C68" s="29" t="s">
        <v>563</v>
      </c>
      <c r="D68" s="30"/>
      <c r="E68" s="67" t="s">
        <v>50</v>
      </c>
      <c r="F68" s="49" t="s">
        <v>30</v>
      </c>
      <c r="G68" s="31">
        <v>0</v>
      </c>
      <c r="H68" s="31">
        <v>0</v>
      </c>
      <c r="I68" s="31"/>
      <c r="J68" s="34"/>
      <c r="K68" s="112"/>
    </row>
    <row r="69" spans="1:11" s="70" customFormat="1" x14ac:dyDescent="0.3">
      <c r="A69" s="32" t="s">
        <v>552</v>
      </c>
      <c r="B69" s="66" t="s">
        <v>9</v>
      </c>
      <c r="C69" s="29" t="s">
        <v>564</v>
      </c>
      <c r="D69" s="30"/>
      <c r="E69" s="67" t="s">
        <v>50</v>
      </c>
      <c r="F69" s="49" t="s">
        <v>30</v>
      </c>
      <c r="G69" s="31">
        <v>0</v>
      </c>
      <c r="H69" s="31">
        <v>0</v>
      </c>
      <c r="I69" s="31"/>
      <c r="J69" s="34"/>
      <c r="K69" s="112"/>
    </row>
    <row r="70" spans="1:11" s="70" customFormat="1" x14ac:dyDescent="0.3">
      <c r="A70" s="89" t="s">
        <v>628</v>
      </c>
      <c r="B70" s="46" t="s">
        <v>9</v>
      </c>
      <c r="C70" s="11" t="s">
        <v>630</v>
      </c>
      <c r="D70" s="208"/>
      <c r="E70" s="91" t="s">
        <v>28</v>
      </c>
      <c r="F70" s="44" t="s">
        <v>5</v>
      </c>
      <c r="G70" s="12">
        <v>11854</v>
      </c>
      <c r="H70" s="12">
        <v>0</v>
      </c>
      <c r="I70" s="209"/>
      <c r="J70" s="234"/>
      <c r="K70" s="211"/>
    </row>
    <row r="71" spans="1:11" s="70" customFormat="1" x14ac:dyDescent="0.3">
      <c r="A71" s="89" t="s">
        <v>629</v>
      </c>
      <c r="B71" s="46" t="s">
        <v>9</v>
      </c>
      <c r="C71" s="11" t="s">
        <v>631</v>
      </c>
      <c r="D71" s="208"/>
      <c r="E71" s="91" t="s">
        <v>27</v>
      </c>
      <c r="F71" s="44" t="s">
        <v>5</v>
      </c>
      <c r="G71" s="12">
        <v>21937.15</v>
      </c>
      <c r="H71" s="12">
        <v>0</v>
      </c>
      <c r="I71" s="209"/>
      <c r="J71" s="234"/>
      <c r="K71" s="211"/>
    </row>
    <row r="72" spans="1:11" s="57" customFormat="1" x14ac:dyDescent="0.3">
      <c r="A72" s="27" t="s">
        <v>198</v>
      </c>
      <c r="B72" s="27" t="s">
        <v>10</v>
      </c>
      <c r="C72" s="50" t="s">
        <v>51</v>
      </c>
      <c r="D72" s="51"/>
      <c r="E72" s="50" t="s">
        <v>29</v>
      </c>
      <c r="F72" s="52" t="s">
        <v>5</v>
      </c>
      <c r="G72" s="53">
        <v>1841.38</v>
      </c>
      <c r="H72" s="53">
        <v>1841.38</v>
      </c>
      <c r="I72" s="53"/>
      <c r="J72" s="56"/>
      <c r="K72" s="54"/>
    </row>
    <row r="73" spans="1:11" s="6" customFormat="1" x14ac:dyDescent="0.3">
      <c r="A73" s="46" t="s">
        <v>199</v>
      </c>
      <c r="B73" s="46" t="s">
        <v>10</v>
      </c>
      <c r="C73" s="97" t="s">
        <v>173</v>
      </c>
      <c r="D73" s="89"/>
      <c r="E73" s="11" t="s">
        <v>27</v>
      </c>
      <c r="F73" s="44" t="s">
        <v>5</v>
      </c>
      <c r="G73" s="93">
        <v>6000</v>
      </c>
      <c r="H73" s="94">
        <v>5980</v>
      </c>
      <c r="I73" s="12"/>
      <c r="J73" s="25"/>
      <c r="K73" s="13"/>
    </row>
    <row r="74" spans="1:11" s="6" customFormat="1" x14ac:dyDescent="0.3">
      <c r="A74" s="73" t="s">
        <v>200</v>
      </c>
      <c r="B74" s="73" t="s">
        <v>10</v>
      </c>
      <c r="C74" s="9" t="s">
        <v>172</v>
      </c>
      <c r="D74" s="20"/>
      <c r="E74" s="9" t="s">
        <v>50</v>
      </c>
      <c r="F74" s="48" t="s">
        <v>5</v>
      </c>
      <c r="G74" s="10">
        <v>0</v>
      </c>
      <c r="H74" s="10">
        <v>0</v>
      </c>
      <c r="I74" s="10"/>
      <c r="J74" s="28"/>
      <c r="K74" s="23"/>
    </row>
    <row r="75" spans="1:11" s="6" customFormat="1" ht="15.75" customHeight="1" x14ac:dyDescent="0.3">
      <c r="A75" s="46" t="s">
        <v>201</v>
      </c>
      <c r="B75" s="46" t="s">
        <v>10</v>
      </c>
      <c r="C75" s="97" t="s">
        <v>174</v>
      </c>
      <c r="D75" s="24"/>
      <c r="E75" s="11" t="s">
        <v>44</v>
      </c>
      <c r="F75" s="44" t="s">
        <v>5</v>
      </c>
      <c r="G75" s="12">
        <v>46050.63</v>
      </c>
      <c r="H75" s="12">
        <v>0</v>
      </c>
      <c r="I75" s="12"/>
      <c r="J75" s="25"/>
      <c r="K75" s="13"/>
    </row>
    <row r="76" spans="1:11" s="59" customFormat="1" x14ac:dyDescent="0.3">
      <c r="A76" s="73" t="s">
        <v>202</v>
      </c>
      <c r="B76" s="73" t="s">
        <v>10</v>
      </c>
      <c r="C76" s="96" t="s">
        <v>175</v>
      </c>
      <c r="D76" s="19"/>
      <c r="E76" s="9" t="s">
        <v>38</v>
      </c>
      <c r="F76" s="48" t="s">
        <v>5</v>
      </c>
      <c r="G76" s="47">
        <v>0</v>
      </c>
      <c r="H76" s="74">
        <v>0</v>
      </c>
      <c r="I76" s="10"/>
      <c r="J76" s="28"/>
      <c r="K76" s="23"/>
    </row>
    <row r="77" spans="1:11" s="57" customFormat="1" x14ac:dyDescent="0.3">
      <c r="A77" s="46" t="s">
        <v>203</v>
      </c>
      <c r="B77" s="46" t="s">
        <v>10</v>
      </c>
      <c r="C77" s="11" t="s">
        <v>35</v>
      </c>
      <c r="D77" s="89"/>
      <c r="E77" s="11" t="s">
        <v>44</v>
      </c>
      <c r="F77" s="44" t="s">
        <v>5</v>
      </c>
      <c r="G77" s="93">
        <v>40000</v>
      </c>
      <c r="H77" s="99">
        <v>31327.64</v>
      </c>
      <c r="I77" s="12"/>
      <c r="J77" s="25"/>
      <c r="K77" s="13"/>
    </row>
    <row r="78" spans="1:11" s="57" customFormat="1" x14ac:dyDescent="0.3">
      <c r="A78" s="27" t="s">
        <v>204</v>
      </c>
      <c r="B78" s="27" t="s">
        <v>10</v>
      </c>
      <c r="C78" s="60" t="s">
        <v>176</v>
      </c>
      <c r="D78" s="51"/>
      <c r="E78" s="50" t="s">
        <v>28</v>
      </c>
      <c r="F78" s="52" t="s">
        <v>5</v>
      </c>
      <c r="G78" s="53">
        <v>1865.66</v>
      </c>
      <c r="H78" s="53">
        <v>1865.66</v>
      </c>
      <c r="I78" s="53"/>
      <c r="J78" s="56"/>
      <c r="K78" s="54"/>
    </row>
    <row r="79" spans="1:11" s="59" customFormat="1" x14ac:dyDescent="0.3">
      <c r="A79" s="46" t="s">
        <v>205</v>
      </c>
      <c r="B79" s="46" t="s">
        <v>10</v>
      </c>
      <c r="C79" s="97" t="s">
        <v>177</v>
      </c>
      <c r="D79" s="89"/>
      <c r="E79" s="11" t="s">
        <v>29</v>
      </c>
      <c r="F79" s="44" t="s">
        <v>5</v>
      </c>
      <c r="G79" s="109">
        <v>5000</v>
      </c>
      <c r="H79" s="99">
        <v>1620.94</v>
      </c>
      <c r="I79" s="12"/>
      <c r="J79" s="25"/>
      <c r="K79" s="13"/>
    </row>
    <row r="80" spans="1:11" s="57" customFormat="1" x14ac:dyDescent="0.3">
      <c r="A80" s="27" t="s">
        <v>206</v>
      </c>
      <c r="B80" s="27" t="s">
        <v>10</v>
      </c>
      <c r="C80" s="60" t="s">
        <v>178</v>
      </c>
      <c r="D80" s="51"/>
      <c r="E80" s="50" t="s">
        <v>27</v>
      </c>
      <c r="F80" s="52" t="s">
        <v>5</v>
      </c>
      <c r="G80" s="107">
        <v>21825.7</v>
      </c>
      <c r="H80" s="110">
        <v>21825.7</v>
      </c>
      <c r="I80" s="53"/>
      <c r="J80" s="56"/>
      <c r="K80" s="54"/>
    </row>
    <row r="81" spans="1:11" s="59" customFormat="1" x14ac:dyDescent="0.3">
      <c r="A81" s="214" t="s">
        <v>207</v>
      </c>
      <c r="B81" s="214" t="s">
        <v>10</v>
      </c>
      <c r="C81" s="237" t="s">
        <v>179</v>
      </c>
      <c r="D81" s="216"/>
      <c r="E81" s="222" t="s">
        <v>37</v>
      </c>
      <c r="F81" s="218" t="s">
        <v>5</v>
      </c>
      <c r="G81" s="238">
        <v>9545</v>
      </c>
      <c r="H81" s="219">
        <v>9545</v>
      </c>
      <c r="I81" s="219"/>
      <c r="J81" s="220"/>
      <c r="K81" s="221"/>
    </row>
    <row r="82" spans="1:11" s="59" customFormat="1" x14ac:dyDescent="0.3">
      <c r="A82" s="46" t="s">
        <v>208</v>
      </c>
      <c r="B82" s="46" t="s">
        <v>10</v>
      </c>
      <c r="C82" s="97" t="s">
        <v>180</v>
      </c>
      <c r="D82" s="24"/>
      <c r="E82" s="11" t="s">
        <v>37</v>
      </c>
      <c r="F82" s="44" t="s">
        <v>5</v>
      </c>
      <c r="G82" s="150">
        <v>3940</v>
      </c>
      <c r="H82" s="12">
        <v>0</v>
      </c>
      <c r="I82" s="12"/>
      <c r="J82" s="25"/>
      <c r="K82" s="13"/>
    </row>
    <row r="83" spans="1:11" s="57" customFormat="1" x14ac:dyDescent="0.3">
      <c r="A83" s="27" t="s">
        <v>209</v>
      </c>
      <c r="B83" s="27" t="s">
        <v>10</v>
      </c>
      <c r="C83" s="60" t="s">
        <v>181</v>
      </c>
      <c r="D83" s="51"/>
      <c r="E83" s="50" t="s">
        <v>27</v>
      </c>
      <c r="F83" s="52" t="s">
        <v>5</v>
      </c>
      <c r="G83" s="108">
        <v>3000</v>
      </c>
      <c r="H83" s="53">
        <v>3000</v>
      </c>
      <c r="I83" s="53"/>
      <c r="J83" s="56"/>
      <c r="K83" s="54"/>
    </row>
    <row r="84" spans="1:11" s="57" customFormat="1" x14ac:dyDescent="0.3">
      <c r="A84" s="27" t="s">
        <v>210</v>
      </c>
      <c r="B84" s="27" t="s">
        <v>10</v>
      </c>
      <c r="C84" s="60" t="s">
        <v>182</v>
      </c>
      <c r="D84" s="51"/>
      <c r="E84" s="50" t="s">
        <v>38</v>
      </c>
      <c r="F84" s="52" t="s">
        <v>5</v>
      </c>
      <c r="G84" s="108">
        <v>3500</v>
      </c>
      <c r="H84" s="53">
        <v>3500</v>
      </c>
      <c r="I84" s="53"/>
      <c r="J84" s="56"/>
      <c r="K84" s="54"/>
    </row>
    <row r="85" spans="1:11" s="59" customFormat="1" ht="28.8" x14ac:dyDescent="0.3">
      <c r="A85" s="100" t="s">
        <v>211</v>
      </c>
      <c r="B85" s="100" t="s">
        <v>10</v>
      </c>
      <c r="C85" s="98" t="s">
        <v>183</v>
      </c>
      <c r="D85" s="101"/>
      <c r="E85" s="102" t="s">
        <v>38</v>
      </c>
      <c r="F85" s="103" t="s">
        <v>5</v>
      </c>
      <c r="G85" s="104">
        <v>0</v>
      </c>
      <c r="H85" s="104">
        <v>0</v>
      </c>
      <c r="I85" s="104"/>
      <c r="J85" s="105"/>
      <c r="K85" s="106"/>
    </row>
    <row r="86" spans="1:11" s="59" customFormat="1" x14ac:dyDescent="0.3">
      <c r="A86" s="27" t="s">
        <v>212</v>
      </c>
      <c r="B86" s="27" t="s">
        <v>10</v>
      </c>
      <c r="C86" s="139" t="s">
        <v>184</v>
      </c>
      <c r="D86" s="51"/>
      <c r="E86" s="50" t="s">
        <v>26</v>
      </c>
      <c r="F86" s="52" t="s">
        <v>5</v>
      </c>
      <c r="G86" s="53">
        <v>5000</v>
      </c>
      <c r="H86" s="53">
        <v>4977</v>
      </c>
      <c r="I86" s="53"/>
      <c r="J86" s="56"/>
      <c r="K86" s="54"/>
    </row>
    <row r="87" spans="1:11" s="6" customFormat="1" x14ac:dyDescent="0.3">
      <c r="A87" s="27" t="s">
        <v>213</v>
      </c>
      <c r="B87" s="27" t="s">
        <v>10</v>
      </c>
      <c r="C87" s="139" t="s">
        <v>185</v>
      </c>
      <c r="D87" s="51"/>
      <c r="E87" s="50" t="s">
        <v>26</v>
      </c>
      <c r="F87" s="52" t="s">
        <v>5</v>
      </c>
      <c r="G87" s="53">
        <v>9036.17</v>
      </c>
      <c r="H87" s="53">
        <v>9036.17</v>
      </c>
      <c r="I87" s="53"/>
      <c r="J87" s="56"/>
      <c r="K87" s="54"/>
    </row>
    <row r="88" spans="1:11" s="6" customFormat="1" x14ac:dyDescent="0.3">
      <c r="A88" s="46" t="s">
        <v>214</v>
      </c>
      <c r="B88" s="46" t="s">
        <v>10</v>
      </c>
      <c r="C88" s="151" t="s">
        <v>40</v>
      </c>
      <c r="D88" s="24"/>
      <c r="E88" s="11" t="s">
        <v>27</v>
      </c>
      <c r="F88" s="44" t="s">
        <v>5</v>
      </c>
      <c r="G88" s="12">
        <v>10000</v>
      </c>
      <c r="H88" s="12">
        <v>0</v>
      </c>
      <c r="I88" s="12"/>
      <c r="J88" s="25"/>
      <c r="K88" s="13"/>
    </row>
    <row r="89" spans="1:11" s="6" customFormat="1" x14ac:dyDescent="0.3">
      <c r="A89" s="66" t="s">
        <v>215</v>
      </c>
      <c r="B89" s="66" t="s">
        <v>10</v>
      </c>
      <c r="C89" s="38" t="s">
        <v>469</v>
      </c>
      <c r="D89" s="30"/>
      <c r="E89" s="29" t="s">
        <v>27</v>
      </c>
      <c r="F89" s="49" t="s">
        <v>30</v>
      </c>
      <c r="G89" s="31">
        <v>0</v>
      </c>
      <c r="H89" s="31">
        <v>0</v>
      </c>
      <c r="I89" s="31"/>
      <c r="J89" s="34"/>
      <c r="K89" s="33"/>
    </row>
    <row r="90" spans="1:11" s="6" customFormat="1" x14ac:dyDescent="0.3">
      <c r="A90" s="73" t="s">
        <v>216</v>
      </c>
      <c r="B90" s="73" t="s">
        <v>10</v>
      </c>
      <c r="C90" s="65" t="s">
        <v>186</v>
      </c>
      <c r="D90" s="20"/>
      <c r="E90" s="9" t="s">
        <v>37</v>
      </c>
      <c r="F90" s="48" t="s">
        <v>5</v>
      </c>
      <c r="G90" s="10">
        <v>0</v>
      </c>
      <c r="H90" s="10">
        <v>0</v>
      </c>
      <c r="I90" s="10"/>
      <c r="J90" s="28"/>
      <c r="K90" s="23"/>
    </row>
    <row r="91" spans="1:11" s="57" customFormat="1" x14ac:dyDescent="0.3">
      <c r="A91" s="27" t="s">
        <v>217</v>
      </c>
      <c r="B91" s="27" t="s">
        <v>10</v>
      </c>
      <c r="C91" s="60" t="s">
        <v>187</v>
      </c>
      <c r="D91" s="51"/>
      <c r="E91" s="50" t="s">
        <v>27</v>
      </c>
      <c r="F91" s="52" t="s">
        <v>5</v>
      </c>
      <c r="G91" s="53">
        <v>5500</v>
      </c>
      <c r="H91" s="53">
        <v>5500</v>
      </c>
      <c r="I91" s="53"/>
      <c r="J91" s="56"/>
      <c r="K91" s="54"/>
    </row>
    <row r="92" spans="1:11" s="59" customFormat="1" x14ac:dyDescent="0.3">
      <c r="A92" s="66" t="s">
        <v>218</v>
      </c>
      <c r="B92" s="66" t="s">
        <v>10</v>
      </c>
      <c r="C92" s="76" t="s">
        <v>188</v>
      </c>
      <c r="D92" s="30"/>
      <c r="E92" s="29" t="s">
        <v>50</v>
      </c>
      <c r="F92" s="49" t="s">
        <v>30</v>
      </c>
      <c r="G92" s="31">
        <v>0</v>
      </c>
      <c r="H92" s="31">
        <v>0</v>
      </c>
      <c r="I92" s="31"/>
      <c r="J92" s="34"/>
      <c r="K92" s="33"/>
    </row>
    <row r="93" spans="1:11" s="59" customFormat="1" x14ac:dyDescent="0.3">
      <c r="A93" s="66" t="s">
        <v>219</v>
      </c>
      <c r="B93" s="66" t="s">
        <v>10</v>
      </c>
      <c r="C93" s="76" t="s">
        <v>189</v>
      </c>
      <c r="D93" s="32"/>
      <c r="E93" s="29" t="s">
        <v>50</v>
      </c>
      <c r="F93" s="49" t="s">
        <v>30</v>
      </c>
      <c r="G93" s="45">
        <v>0</v>
      </c>
      <c r="H93" s="77">
        <v>0</v>
      </c>
      <c r="I93" s="31"/>
      <c r="J93" s="34"/>
      <c r="K93" s="33"/>
    </row>
    <row r="94" spans="1:11" s="6" customFormat="1" x14ac:dyDescent="0.3">
      <c r="A94" s="27" t="s">
        <v>220</v>
      </c>
      <c r="B94" s="27" t="s">
        <v>10</v>
      </c>
      <c r="C94" s="60" t="s">
        <v>190</v>
      </c>
      <c r="D94" s="51"/>
      <c r="E94" s="50" t="s">
        <v>44</v>
      </c>
      <c r="F94" s="52" t="s">
        <v>5</v>
      </c>
      <c r="G94" s="53">
        <v>5000</v>
      </c>
      <c r="H94" s="53">
        <v>5000</v>
      </c>
      <c r="I94" s="53"/>
      <c r="J94" s="56"/>
      <c r="K94" s="54"/>
    </row>
    <row r="95" spans="1:11" s="6" customFormat="1" x14ac:dyDescent="0.3">
      <c r="A95" s="73" t="s">
        <v>221</v>
      </c>
      <c r="B95" s="73" t="s">
        <v>10</v>
      </c>
      <c r="C95" s="96" t="s">
        <v>191</v>
      </c>
      <c r="D95" s="20"/>
      <c r="E95" s="9" t="s">
        <v>27</v>
      </c>
      <c r="F95" s="48" t="s">
        <v>5</v>
      </c>
      <c r="G95" s="10">
        <v>0</v>
      </c>
      <c r="H95" s="10">
        <v>0</v>
      </c>
      <c r="I95" s="10"/>
      <c r="J95" s="28"/>
      <c r="K95" s="23"/>
    </row>
    <row r="96" spans="1:11" s="6" customFormat="1" x14ac:dyDescent="0.3">
      <c r="A96" s="27" t="s">
        <v>222</v>
      </c>
      <c r="B96" s="27" t="s">
        <v>10</v>
      </c>
      <c r="C96" s="60" t="s">
        <v>192</v>
      </c>
      <c r="D96" s="51"/>
      <c r="E96" s="50" t="s">
        <v>38</v>
      </c>
      <c r="F96" s="52" t="s">
        <v>5</v>
      </c>
      <c r="G96" s="53">
        <v>2500</v>
      </c>
      <c r="H96" s="53">
        <v>2500</v>
      </c>
      <c r="I96" s="53"/>
      <c r="J96" s="56"/>
      <c r="K96" s="54"/>
    </row>
    <row r="97" spans="1:11" s="6" customFormat="1" x14ac:dyDescent="0.3">
      <c r="A97" s="27" t="s">
        <v>223</v>
      </c>
      <c r="B97" s="27" t="s">
        <v>10</v>
      </c>
      <c r="C97" s="60" t="s">
        <v>193</v>
      </c>
      <c r="D97" s="39"/>
      <c r="E97" s="50" t="s">
        <v>38</v>
      </c>
      <c r="F97" s="52" t="s">
        <v>5</v>
      </c>
      <c r="G97" s="69">
        <v>4000</v>
      </c>
      <c r="H97" s="233">
        <v>2445.89</v>
      </c>
      <c r="I97" s="53"/>
      <c r="J97" s="56"/>
      <c r="K97" s="54"/>
    </row>
    <row r="98" spans="1:11" s="6" customFormat="1" x14ac:dyDescent="0.3">
      <c r="A98" s="73" t="s">
        <v>224</v>
      </c>
      <c r="B98" s="73" t="s">
        <v>10</v>
      </c>
      <c r="C98" s="96" t="s">
        <v>194</v>
      </c>
      <c r="D98" s="19"/>
      <c r="E98" s="9" t="s">
        <v>482</v>
      </c>
      <c r="F98" s="48" t="s">
        <v>5</v>
      </c>
      <c r="G98" s="47">
        <v>0</v>
      </c>
      <c r="H98" s="180">
        <v>0</v>
      </c>
      <c r="I98" s="10"/>
      <c r="J98" s="28"/>
      <c r="K98" s="23"/>
    </row>
    <row r="99" spans="1:11" s="6" customFormat="1" x14ac:dyDescent="0.3">
      <c r="A99" s="73" t="s">
        <v>225</v>
      </c>
      <c r="B99" s="73" t="s">
        <v>10</v>
      </c>
      <c r="C99" s="96" t="s">
        <v>195</v>
      </c>
      <c r="D99" s="19"/>
      <c r="E99" s="9" t="s">
        <v>482</v>
      </c>
      <c r="F99" s="48" t="s">
        <v>5</v>
      </c>
      <c r="G99" s="47">
        <v>0</v>
      </c>
      <c r="H99" s="180">
        <v>0</v>
      </c>
      <c r="I99" s="10"/>
      <c r="J99" s="28"/>
      <c r="K99" s="23"/>
    </row>
    <row r="100" spans="1:11" s="59" customFormat="1" x14ac:dyDescent="0.3">
      <c r="A100" s="73" t="s">
        <v>226</v>
      </c>
      <c r="B100" s="73" t="s">
        <v>10</v>
      </c>
      <c r="C100" s="96" t="s">
        <v>196</v>
      </c>
      <c r="D100" s="19"/>
      <c r="E100" s="9" t="s">
        <v>482</v>
      </c>
      <c r="F100" s="48" t="s">
        <v>5</v>
      </c>
      <c r="G100" s="242">
        <v>0</v>
      </c>
      <c r="H100" s="74">
        <v>0</v>
      </c>
      <c r="I100" s="10"/>
      <c r="J100" s="28"/>
      <c r="K100" s="23"/>
    </row>
    <row r="101" spans="1:11" s="57" customFormat="1" x14ac:dyDescent="0.3">
      <c r="A101" s="46" t="s">
        <v>227</v>
      </c>
      <c r="B101" s="46" t="s">
        <v>10</v>
      </c>
      <c r="C101" s="97" t="s">
        <v>197</v>
      </c>
      <c r="D101" s="89"/>
      <c r="E101" s="11" t="s">
        <v>44</v>
      </c>
      <c r="F101" s="44" t="s">
        <v>5</v>
      </c>
      <c r="G101" s="93">
        <v>6500</v>
      </c>
      <c r="H101" s="99">
        <v>0</v>
      </c>
      <c r="I101" s="12"/>
      <c r="J101" s="25"/>
      <c r="K101" s="13"/>
    </row>
    <row r="102" spans="1:11" s="59" customFormat="1" x14ac:dyDescent="0.3">
      <c r="A102" s="66" t="s">
        <v>228</v>
      </c>
      <c r="B102" s="66" t="s">
        <v>10</v>
      </c>
      <c r="C102" s="76" t="s">
        <v>470</v>
      </c>
      <c r="D102" s="32"/>
      <c r="E102" s="29" t="s">
        <v>50</v>
      </c>
      <c r="F102" s="49" t="s">
        <v>30</v>
      </c>
      <c r="G102" s="45">
        <v>0</v>
      </c>
      <c r="H102" s="75">
        <v>0</v>
      </c>
      <c r="I102" s="31"/>
      <c r="J102" s="34"/>
      <c r="K102" s="33"/>
    </row>
    <row r="103" spans="1:11" s="59" customFormat="1" x14ac:dyDescent="0.3">
      <c r="A103" s="66" t="s">
        <v>444</v>
      </c>
      <c r="B103" s="66" t="s">
        <v>10</v>
      </c>
      <c r="C103" s="76" t="s">
        <v>471</v>
      </c>
      <c r="D103" s="32"/>
      <c r="E103" s="29" t="s">
        <v>50</v>
      </c>
      <c r="F103" s="49" t="s">
        <v>30</v>
      </c>
      <c r="G103" s="45">
        <v>0</v>
      </c>
      <c r="H103" s="75">
        <v>0</v>
      </c>
      <c r="I103" s="31"/>
      <c r="J103" s="34"/>
      <c r="K103" s="33"/>
    </row>
    <row r="104" spans="1:11" s="59" customFormat="1" x14ac:dyDescent="0.3">
      <c r="A104" s="46" t="s">
        <v>565</v>
      </c>
      <c r="B104" s="46" t="s">
        <v>10</v>
      </c>
      <c r="C104" s="11" t="s">
        <v>432</v>
      </c>
      <c r="D104" s="89"/>
      <c r="E104" s="11" t="s">
        <v>150</v>
      </c>
      <c r="F104" s="44" t="s">
        <v>5</v>
      </c>
      <c r="G104" s="93">
        <v>67359.11</v>
      </c>
      <c r="H104" s="99">
        <v>0</v>
      </c>
      <c r="I104" s="12"/>
      <c r="J104" s="25"/>
      <c r="K104" s="137"/>
    </row>
    <row r="105" spans="1:11" s="59" customFormat="1" x14ac:dyDescent="0.3">
      <c r="A105" s="46" t="s">
        <v>566</v>
      </c>
      <c r="B105" s="46" t="s">
        <v>10</v>
      </c>
      <c r="C105" s="11" t="s">
        <v>570</v>
      </c>
      <c r="D105" s="89"/>
      <c r="E105" s="11" t="s">
        <v>43</v>
      </c>
      <c r="F105" s="44" t="s">
        <v>5</v>
      </c>
      <c r="G105" s="93">
        <v>2400</v>
      </c>
      <c r="H105" s="99">
        <v>0</v>
      </c>
      <c r="I105" s="12"/>
      <c r="J105" s="25"/>
      <c r="K105" s="137"/>
    </row>
    <row r="106" spans="1:11" s="59" customFormat="1" x14ac:dyDescent="0.3">
      <c r="A106" s="46" t="s">
        <v>567</v>
      </c>
      <c r="B106" s="46" t="s">
        <v>10</v>
      </c>
      <c r="C106" s="11" t="s">
        <v>571</v>
      </c>
      <c r="D106" s="89"/>
      <c r="E106" s="11" t="s">
        <v>43</v>
      </c>
      <c r="F106" s="44" t="s">
        <v>5</v>
      </c>
      <c r="G106" s="93">
        <v>15000</v>
      </c>
      <c r="H106" s="99">
        <v>0</v>
      </c>
      <c r="I106" s="12"/>
      <c r="J106" s="25"/>
      <c r="K106" s="137"/>
    </row>
    <row r="107" spans="1:11" s="59" customFormat="1" x14ac:dyDescent="0.3">
      <c r="A107" s="46" t="s">
        <v>568</v>
      </c>
      <c r="B107" s="46" t="s">
        <v>10</v>
      </c>
      <c r="C107" s="11" t="s">
        <v>572</v>
      </c>
      <c r="D107" s="89"/>
      <c r="E107" s="11"/>
      <c r="F107" s="44" t="s">
        <v>5</v>
      </c>
      <c r="G107" s="93">
        <v>2000</v>
      </c>
      <c r="H107" s="99">
        <v>0</v>
      </c>
      <c r="I107" s="12"/>
      <c r="J107" s="25"/>
      <c r="K107" s="137"/>
    </row>
    <row r="108" spans="1:11" s="59" customFormat="1" x14ac:dyDescent="0.3">
      <c r="A108" s="73" t="s">
        <v>569</v>
      </c>
      <c r="B108" s="73" t="s">
        <v>10</v>
      </c>
      <c r="C108" s="9"/>
      <c r="D108" s="19"/>
      <c r="E108" s="9" t="s">
        <v>50</v>
      </c>
      <c r="F108" s="48" t="s">
        <v>30</v>
      </c>
      <c r="G108" s="47">
        <v>0</v>
      </c>
      <c r="H108" s="180">
        <v>0</v>
      </c>
      <c r="I108" s="10"/>
      <c r="J108" s="28"/>
      <c r="K108" s="116"/>
    </row>
    <row r="109" spans="1:11" s="59" customFormat="1" x14ac:dyDescent="0.3">
      <c r="A109" s="46" t="s">
        <v>632</v>
      </c>
      <c r="B109" s="46" t="s">
        <v>10</v>
      </c>
      <c r="C109" s="11" t="s">
        <v>634</v>
      </c>
      <c r="D109" s="89"/>
      <c r="E109" s="11" t="s">
        <v>635</v>
      </c>
      <c r="F109" s="44" t="s">
        <v>5</v>
      </c>
      <c r="G109" s="93">
        <v>76550</v>
      </c>
      <c r="H109" s="99">
        <v>0</v>
      </c>
      <c r="I109" s="12"/>
      <c r="J109" s="25"/>
      <c r="K109" s="137"/>
    </row>
    <row r="110" spans="1:11" s="59" customFormat="1" x14ac:dyDescent="0.3">
      <c r="A110" s="27" t="s">
        <v>633</v>
      </c>
      <c r="B110" s="27" t="s">
        <v>10</v>
      </c>
      <c r="C110" s="50" t="s">
        <v>636</v>
      </c>
      <c r="D110" s="39"/>
      <c r="E110" s="50"/>
      <c r="F110" s="52" t="s">
        <v>5</v>
      </c>
      <c r="G110" s="69">
        <v>2640.89</v>
      </c>
      <c r="H110" s="123">
        <v>2640.89</v>
      </c>
      <c r="I110" s="53"/>
      <c r="J110" s="56"/>
      <c r="K110" s="195"/>
    </row>
    <row r="111" spans="1:11" s="5" customFormat="1" x14ac:dyDescent="0.3">
      <c r="A111" s="66" t="s">
        <v>53</v>
      </c>
      <c r="B111" s="66" t="s">
        <v>19</v>
      </c>
      <c r="C111" s="111" t="s">
        <v>229</v>
      </c>
      <c r="D111" s="30"/>
      <c r="E111" s="29" t="s">
        <v>50</v>
      </c>
      <c r="F111" s="49" t="s">
        <v>30</v>
      </c>
      <c r="G111" s="31">
        <v>0</v>
      </c>
      <c r="H111" s="31">
        <v>0</v>
      </c>
      <c r="I111" s="31"/>
      <c r="J111" s="32"/>
      <c r="K111" s="33"/>
    </row>
    <row r="112" spans="1:11" x14ac:dyDescent="0.3">
      <c r="A112" s="198" t="s">
        <v>54</v>
      </c>
      <c r="B112" s="198" t="s">
        <v>19</v>
      </c>
      <c r="C112" s="199" t="s">
        <v>618</v>
      </c>
      <c r="D112" s="200"/>
      <c r="E112" s="201" t="s">
        <v>50</v>
      </c>
      <c r="F112" s="202" t="s">
        <v>30</v>
      </c>
      <c r="G112" s="203">
        <v>0</v>
      </c>
      <c r="H112" s="203">
        <v>0</v>
      </c>
      <c r="I112" s="203"/>
      <c r="J112" s="204"/>
      <c r="K112" s="205"/>
    </row>
    <row r="113" spans="1:11" s="58" customFormat="1" x14ac:dyDescent="0.3">
      <c r="A113" s="27" t="s">
        <v>55</v>
      </c>
      <c r="B113" s="27" t="s">
        <v>19</v>
      </c>
      <c r="C113" s="113" t="s">
        <v>230</v>
      </c>
      <c r="D113" s="51"/>
      <c r="E113" s="50" t="s">
        <v>27</v>
      </c>
      <c r="F113" s="52" t="s">
        <v>5</v>
      </c>
      <c r="G113" s="53">
        <v>18733</v>
      </c>
      <c r="H113" s="53">
        <v>18733</v>
      </c>
      <c r="I113" s="53"/>
      <c r="J113" s="39"/>
      <c r="K113" s="54"/>
    </row>
    <row r="114" spans="1:11" x14ac:dyDescent="0.3">
      <c r="A114" s="27" t="s">
        <v>56</v>
      </c>
      <c r="B114" s="27" t="s">
        <v>19</v>
      </c>
      <c r="C114" s="139" t="s">
        <v>231</v>
      </c>
      <c r="D114" s="51"/>
      <c r="E114" s="50" t="s">
        <v>52</v>
      </c>
      <c r="F114" s="52" t="s">
        <v>5</v>
      </c>
      <c r="G114" s="53">
        <v>25000</v>
      </c>
      <c r="H114" s="53">
        <v>25000</v>
      </c>
      <c r="I114" s="53"/>
      <c r="J114" s="39"/>
      <c r="K114" s="54"/>
    </row>
    <row r="115" spans="1:11" s="8" customFormat="1" x14ac:dyDescent="0.3">
      <c r="A115" s="46" t="s">
        <v>57</v>
      </c>
      <c r="B115" s="46" t="s">
        <v>19</v>
      </c>
      <c r="C115" s="82" t="s">
        <v>232</v>
      </c>
      <c r="D115" s="24"/>
      <c r="E115" s="11" t="s">
        <v>26</v>
      </c>
      <c r="F115" s="44" t="s">
        <v>5</v>
      </c>
      <c r="G115" s="12">
        <v>13038.15</v>
      </c>
      <c r="H115" s="12">
        <v>11274.15</v>
      </c>
      <c r="I115" s="12"/>
      <c r="J115" s="89"/>
      <c r="K115" s="13"/>
    </row>
    <row r="116" spans="1:11" s="8" customFormat="1" x14ac:dyDescent="0.3">
      <c r="A116" s="27" t="s">
        <v>58</v>
      </c>
      <c r="B116" s="27" t="s">
        <v>19</v>
      </c>
      <c r="C116" s="61" t="s">
        <v>233</v>
      </c>
      <c r="D116" s="51"/>
      <c r="E116" s="50" t="s">
        <v>26</v>
      </c>
      <c r="F116" s="52" t="s">
        <v>5</v>
      </c>
      <c r="G116" s="53">
        <v>16285.1</v>
      </c>
      <c r="H116" s="53">
        <v>16285.1</v>
      </c>
      <c r="I116" s="53"/>
      <c r="J116" s="39"/>
      <c r="K116" s="54"/>
    </row>
    <row r="117" spans="1:11" s="6" customFormat="1" x14ac:dyDescent="0.3">
      <c r="A117" s="46" t="s">
        <v>59</v>
      </c>
      <c r="B117" s="46" t="s">
        <v>19</v>
      </c>
      <c r="C117" s="82" t="s">
        <v>234</v>
      </c>
      <c r="D117" s="24"/>
      <c r="E117" s="11" t="s">
        <v>26</v>
      </c>
      <c r="F117" s="44" t="s">
        <v>5</v>
      </c>
      <c r="G117" s="12">
        <v>1612.1</v>
      </c>
      <c r="H117" s="12">
        <v>1343.8</v>
      </c>
      <c r="I117" s="12"/>
      <c r="J117" s="89"/>
      <c r="K117" s="13"/>
    </row>
    <row r="118" spans="1:11" s="6" customFormat="1" x14ac:dyDescent="0.3">
      <c r="A118" s="214" t="s">
        <v>60</v>
      </c>
      <c r="B118" s="214" t="s">
        <v>19</v>
      </c>
      <c r="C118" s="273" t="s">
        <v>235</v>
      </c>
      <c r="D118" s="216"/>
      <c r="E118" s="222" t="s">
        <v>37</v>
      </c>
      <c r="F118" s="218" t="s">
        <v>5</v>
      </c>
      <c r="G118" s="219">
        <v>10482.15</v>
      </c>
      <c r="H118" s="219">
        <v>10482.15</v>
      </c>
      <c r="I118" s="219"/>
      <c r="J118" s="235"/>
      <c r="K118" s="221"/>
    </row>
    <row r="119" spans="1:11" s="6" customFormat="1" x14ac:dyDescent="0.3">
      <c r="A119" s="27" t="s">
        <v>61</v>
      </c>
      <c r="B119" s="27" t="s">
        <v>19</v>
      </c>
      <c r="C119" s="125" t="s">
        <v>236</v>
      </c>
      <c r="D119" s="39"/>
      <c r="E119" s="50" t="s">
        <v>37</v>
      </c>
      <c r="F119" s="52" t="s">
        <v>5</v>
      </c>
      <c r="G119" s="69">
        <v>32173</v>
      </c>
      <c r="H119" s="233">
        <v>32173</v>
      </c>
      <c r="I119" s="53"/>
      <c r="J119" s="56"/>
      <c r="K119" s="54"/>
    </row>
    <row r="120" spans="1:11" s="8" customFormat="1" x14ac:dyDescent="0.3">
      <c r="A120" s="27" t="s">
        <v>62</v>
      </c>
      <c r="B120" s="27" t="s">
        <v>19</v>
      </c>
      <c r="C120" s="125" t="s">
        <v>237</v>
      </c>
      <c r="D120" s="51"/>
      <c r="E120" s="50" t="s">
        <v>26</v>
      </c>
      <c r="F120" s="52" t="s">
        <v>5</v>
      </c>
      <c r="G120" s="53">
        <v>20671.88</v>
      </c>
      <c r="H120" s="53">
        <v>20671.88</v>
      </c>
      <c r="I120" s="53"/>
      <c r="J120" s="56"/>
      <c r="K120" s="54"/>
    </row>
    <row r="121" spans="1:11" s="6" customFormat="1" x14ac:dyDescent="0.3">
      <c r="A121" s="73" t="s">
        <v>63</v>
      </c>
      <c r="B121" s="73" t="s">
        <v>19</v>
      </c>
      <c r="C121" s="86" t="s">
        <v>238</v>
      </c>
      <c r="D121" s="20"/>
      <c r="E121" s="9" t="s">
        <v>52</v>
      </c>
      <c r="F121" s="48" t="s">
        <v>5</v>
      </c>
      <c r="G121" s="10">
        <v>0</v>
      </c>
      <c r="H121" s="10">
        <v>0</v>
      </c>
      <c r="I121" s="10"/>
      <c r="J121" s="28"/>
      <c r="K121" s="23"/>
    </row>
    <row r="122" spans="1:11" s="8" customFormat="1" x14ac:dyDescent="0.3">
      <c r="A122" s="73" t="s">
        <v>64</v>
      </c>
      <c r="B122" s="73" t="s">
        <v>19</v>
      </c>
      <c r="C122" s="72" t="s">
        <v>239</v>
      </c>
      <c r="D122" s="20"/>
      <c r="E122" s="9" t="s">
        <v>50</v>
      </c>
      <c r="F122" s="48" t="s">
        <v>5</v>
      </c>
      <c r="G122" s="10">
        <v>0</v>
      </c>
      <c r="H122" s="10">
        <v>0</v>
      </c>
      <c r="I122" s="10"/>
      <c r="J122" s="28"/>
      <c r="K122" s="23"/>
    </row>
    <row r="123" spans="1:11" s="6" customFormat="1" x14ac:dyDescent="0.3">
      <c r="A123" s="73" t="s">
        <v>65</v>
      </c>
      <c r="B123" s="73" t="s">
        <v>19</v>
      </c>
      <c r="C123" s="72" t="s">
        <v>240</v>
      </c>
      <c r="D123" s="19"/>
      <c r="E123" s="9" t="s">
        <v>27</v>
      </c>
      <c r="F123" s="48" t="s">
        <v>5</v>
      </c>
      <c r="G123" s="47">
        <v>0</v>
      </c>
      <c r="H123" s="74">
        <v>0</v>
      </c>
      <c r="I123" s="10"/>
      <c r="J123" s="47"/>
      <c r="K123" s="23"/>
    </row>
    <row r="124" spans="1:11" s="6" customFormat="1" x14ac:dyDescent="0.3">
      <c r="A124" s="73" t="s">
        <v>66</v>
      </c>
      <c r="B124" s="73" t="s">
        <v>19</v>
      </c>
      <c r="C124" s="72" t="s">
        <v>241</v>
      </c>
      <c r="D124" s="20"/>
      <c r="E124" s="9" t="s">
        <v>50</v>
      </c>
      <c r="F124" s="48" t="s">
        <v>5</v>
      </c>
      <c r="G124" s="10">
        <v>0</v>
      </c>
      <c r="H124" s="10">
        <v>0</v>
      </c>
      <c r="I124" s="10"/>
      <c r="J124" s="28"/>
      <c r="K124" s="23"/>
    </row>
    <row r="125" spans="1:11" s="6" customFormat="1" x14ac:dyDescent="0.3">
      <c r="A125" s="73" t="s">
        <v>67</v>
      </c>
      <c r="B125" s="73" t="s">
        <v>19</v>
      </c>
      <c r="C125" s="72" t="s">
        <v>242</v>
      </c>
      <c r="D125" s="20"/>
      <c r="E125" s="9" t="s">
        <v>27</v>
      </c>
      <c r="F125" s="48" t="s">
        <v>5</v>
      </c>
      <c r="G125" s="10">
        <v>0</v>
      </c>
      <c r="H125" s="10">
        <v>0</v>
      </c>
      <c r="I125" s="10"/>
      <c r="J125" s="28"/>
      <c r="K125" s="23"/>
    </row>
    <row r="126" spans="1:11" s="6" customFormat="1" x14ac:dyDescent="0.3">
      <c r="A126" s="73" t="s">
        <v>68</v>
      </c>
      <c r="B126" s="73" t="s">
        <v>19</v>
      </c>
      <c r="C126" s="72" t="s">
        <v>243</v>
      </c>
      <c r="D126" s="20"/>
      <c r="E126" s="9" t="s">
        <v>26</v>
      </c>
      <c r="F126" s="48" t="s">
        <v>5</v>
      </c>
      <c r="G126" s="10">
        <v>0</v>
      </c>
      <c r="H126" s="10">
        <v>0</v>
      </c>
      <c r="I126" s="10"/>
      <c r="J126" s="28"/>
      <c r="K126" s="23"/>
    </row>
    <row r="127" spans="1:11" s="6" customFormat="1" x14ac:dyDescent="0.3">
      <c r="A127" s="73" t="s">
        <v>69</v>
      </c>
      <c r="B127" s="73" t="s">
        <v>19</v>
      </c>
      <c r="C127" s="72" t="s">
        <v>244</v>
      </c>
      <c r="D127" s="20"/>
      <c r="E127" s="9" t="s">
        <v>26</v>
      </c>
      <c r="F127" s="48" t="s">
        <v>5</v>
      </c>
      <c r="G127" s="10">
        <v>0</v>
      </c>
      <c r="H127" s="10">
        <v>0</v>
      </c>
      <c r="I127" s="10"/>
      <c r="J127" s="28"/>
      <c r="K127" s="23"/>
    </row>
    <row r="128" spans="1:11" s="57" customFormat="1" x14ac:dyDescent="0.3">
      <c r="A128" s="27" t="s">
        <v>70</v>
      </c>
      <c r="B128" s="27" t="s">
        <v>19</v>
      </c>
      <c r="C128" s="85" t="s">
        <v>245</v>
      </c>
      <c r="D128" s="51"/>
      <c r="E128" s="50" t="s">
        <v>26</v>
      </c>
      <c r="F128" s="52" t="s">
        <v>30</v>
      </c>
      <c r="G128" s="53">
        <v>655.89</v>
      </c>
      <c r="H128" s="53">
        <v>655.89</v>
      </c>
      <c r="I128" s="53"/>
      <c r="J128" s="56"/>
      <c r="K128" s="54"/>
    </row>
    <row r="129" spans="1:11" s="6" customFormat="1" x14ac:dyDescent="0.3">
      <c r="A129" s="66" t="s">
        <v>78</v>
      </c>
      <c r="B129" s="66" t="s">
        <v>19</v>
      </c>
      <c r="C129" s="71" t="s">
        <v>246</v>
      </c>
      <c r="D129" s="30"/>
      <c r="E129" s="29" t="s">
        <v>50</v>
      </c>
      <c r="F129" s="49" t="s">
        <v>30</v>
      </c>
      <c r="G129" s="31">
        <v>0</v>
      </c>
      <c r="H129" s="31">
        <v>0</v>
      </c>
      <c r="I129" s="31"/>
      <c r="J129" s="34"/>
      <c r="K129" s="33"/>
    </row>
    <row r="130" spans="1:11" s="6" customFormat="1" x14ac:dyDescent="0.3">
      <c r="A130" s="66" t="s">
        <v>79</v>
      </c>
      <c r="B130" s="66" t="s">
        <v>19</v>
      </c>
      <c r="C130" s="71" t="s">
        <v>247</v>
      </c>
      <c r="D130" s="30"/>
      <c r="E130" s="29" t="s">
        <v>50</v>
      </c>
      <c r="F130" s="49" t="s">
        <v>30</v>
      </c>
      <c r="G130" s="31">
        <v>0</v>
      </c>
      <c r="H130" s="31">
        <v>0</v>
      </c>
      <c r="I130" s="31"/>
      <c r="J130" s="34"/>
      <c r="K130" s="33"/>
    </row>
    <row r="131" spans="1:11" s="6" customFormat="1" x14ac:dyDescent="0.3">
      <c r="A131" s="27" t="s">
        <v>80</v>
      </c>
      <c r="B131" s="27" t="s">
        <v>19</v>
      </c>
      <c r="C131" s="85" t="s">
        <v>248</v>
      </c>
      <c r="D131" s="51"/>
      <c r="E131" s="50" t="s">
        <v>27</v>
      </c>
      <c r="F131" s="52" t="s">
        <v>5</v>
      </c>
      <c r="G131" s="53">
        <v>26417.85</v>
      </c>
      <c r="H131" s="53">
        <v>26417.85</v>
      </c>
      <c r="I131" s="53"/>
      <c r="J131" s="56"/>
      <c r="K131" s="54"/>
    </row>
    <row r="132" spans="1:11" s="6" customFormat="1" x14ac:dyDescent="0.3">
      <c r="A132" s="27" t="s">
        <v>81</v>
      </c>
      <c r="B132" s="27" t="s">
        <v>19</v>
      </c>
      <c r="C132" s="85" t="s">
        <v>249</v>
      </c>
      <c r="D132" s="51"/>
      <c r="E132" s="50" t="s">
        <v>150</v>
      </c>
      <c r="F132" s="52" t="s">
        <v>5</v>
      </c>
      <c r="G132" s="53">
        <v>10756.82</v>
      </c>
      <c r="H132" s="53">
        <v>10756.82</v>
      </c>
      <c r="I132" s="53"/>
      <c r="J132" s="56"/>
      <c r="K132" s="54"/>
    </row>
    <row r="133" spans="1:11" s="57" customFormat="1" x14ac:dyDescent="0.3">
      <c r="A133" s="27" t="s">
        <v>82</v>
      </c>
      <c r="B133" s="27" t="s">
        <v>19</v>
      </c>
      <c r="C133" s="85" t="s">
        <v>250</v>
      </c>
      <c r="D133" s="51"/>
      <c r="E133" s="50" t="s">
        <v>270</v>
      </c>
      <c r="F133" s="52" t="s">
        <v>5</v>
      </c>
      <c r="G133" s="53">
        <v>2640</v>
      </c>
      <c r="H133" s="53">
        <v>2640</v>
      </c>
      <c r="I133" s="53"/>
      <c r="J133" s="56"/>
      <c r="K133" s="54"/>
    </row>
    <row r="134" spans="1:11" s="6" customFormat="1" x14ac:dyDescent="0.3">
      <c r="A134" s="66" t="s">
        <v>83</v>
      </c>
      <c r="B134" s="66" t="s">
        <v>19</v>
      </c>
      <c r="C134" s="71" t="s">
        <v>251</v>
      </c>
      <c r="D134" s="30"/>
      <c r="E134" s="29" t="s">
        <v>50</v>
      </c>
      <c r="F134" s="49" t="s">
        <v>30</v>
      </c>
      <c r="G134" s="31">
        <v>0</v>
      </c>
      <c r="H134" s="31">
        <v>0</v>
      </c>
      <c r="I134" s="31"/>
      <c r="J134" s="34"/>
      <c r="K134" s="33"/>
    </row>
    <row r="135" spans="1:11" s="6" customFormat="1" x14ac:dyDescent="0.3">
      <c r="A135" s="27" t="s">
        <v>84</v>
      </c>
      <c r="B135" s="27" t="s">
        <v>19</v>
      </c>
      <c r="C135" s="85" t="s">
        <v>252</v>
      </c>
      <c r="D135" s="51"/>
      <c r="E135" s="50" t="s">
        <v>27</v>
      </c>
      <c r="F135" s="52" t="s">
        <v>5</v>
      </c>
      <c r="G135" s="53">
        <v>11470</v>
      </c>
      <c r="H135" s="53">
        <v>11270</v>
      </c>
      <c r="I135" s="53"/>
      <c r="J135" s="56"/>
      <c r="K135" s="54"/>
    </row>
    <row r="136" spans="1:11" s="6" customFormat="1" x14ac:dyDescent="0.3">
      <c r="A136" s="73" t="s">
        <v>85</v>
      </c>
      <c r="B136" s="73" t="s">
        <v>19</v>
      </c>
      <c r="C136" s="72" t="s">
        <v>253</v>
      </c>
      <c r="D136" s="20"/>
      <c r="E136" s="9" t="s">
        <v>50</v>
      </c>
      <c r="F136" s="48" t="s">
        <v>30</v>
      </c>
      <c r="G136" s="10">
        <v>0</v>
      </c>
      <c r="H136" s="10">
        <v>0</v>
      </c>
      <c r="I136" s="10"/>
      <c r="J136" s="28"/>
      <c r="K136" s="23"/>
    </row>
    <row r="137" spans="1:11" s="6" customFormat="1" x14ac:dyDescent="0.3">
      <c r="A137" s="27" t="s">
        <v>86</v>
      </c>
      <c r="B137" s="27" t="s">
        <v>19</v>
      </c>
      <c r="C137" s="85" t="s">
        <v>254</v>
      </c>
      <c r="D137" s="51"/>
      <c r="E137" s="50" t="s">
        <v>26</v>
      </c>
      <c r="F137" s="52" t="s">
        <v>5</v>
      </c>
      <c r="G137" s="53">
        <v>40930</v>
      </c>
      <c r="H137" s="53">
        <v>40530</v>
      </c>
      <c r="I137" s="53"/>
      <c r="J137" s="56"/>
      <c r="K137" s="54"/>
    </row>
    <row r="138" spans="1:11" s="6" customFormat="1" x14ac:dyDescent="0.3">
      <c r="A138" s="27" t="s">
        <v>87</v>
      </c>
      <c r="B138" s="27" t="s">
        <v>19</v>
      </c>
      <c r="C138" s="85" t="s">
        <v>255</v>
      </c>
      <c r="D138" s="51"/>
      <c r="E138" s="50" t="s">
        <v>150</v>
      </c>
      <c r="F138" s="52" t="s">
        <v>5</v>
      </c>
      <c r="G138" s="53">
        <v>11843.18</v>
      </c>
      <c r="H138" s="53">
        <v>11724.4</v>
      </c>
      <c r="I138" s="53"/>
      <c r="J138" s="56"/>
      <c r="K138" s="54"/>
    </row>
    <row r="139" spans="1:11" s="6" customFormat="1" x14ac:dyDescent="0.3">
      <c r="A139" s="73" t="s">
        <v>88</v>
      </c>
      <c r="B139" s="73" t="s">
        <v>19</v>
      </c>
      <c r="C139" s="72" t="s">
        <v>256</v>
      </c>
      <c r="D139" s="20"/>
      <c r="E139" s="9" t="s">
        <v>26</v>
      </c>
      <c r="F139" s="48" t="s">
        <v>5</v>
      </c>
      <c r="G139" s="10">
        <v>0</v>
      </c>
      <c r="H139" s="10">
        <v>0</v>
      </c>
      <c r="I139" s="10"/>
      <c r="J139" s="28"/>
      <c r="K139" s="23"/>
    </row>
    <row r="140" spans="1:11" s="6" customFormat="1" x14ac:dyDescent="0.3">
      <c r="A140" s="117" t="s">
        <v>257</v>
      </c>
      <c r="B140" s="66" t="s">
        <v>19</v>
      </c>
      <c r="C140" s="71" t="s">
        <v>263</v>
      </c>
      <c r="D140" s="30"/>
      <c r="E140" s="29" t="s">
        <v>50</v>
      </c>
      <c r="F140" s="49" t="s">
        <v>30</v>
      </c>
      <c r="G140" s="31">
        <v>0</v>
      </c>
      <c r="H140" s="31">
        <v>0</v>
      </c>
      <c r="I140" s="31"/>
      <c r="J140" s="34"/>
      <c r="K140" s="112"/>
    </row>
    <row r="141" spans="1:11" s="6" customFormat="1" x14ac:dyDescent="0.3">
      <c r="A141" s="117" t="s">
        <v>258</v>
      </c>
      <c r="B141" s="66" t="s">
        <v>19</v>
      </c>
      <c r="C141" s="71" t="s">
        <v>264</v>
      </c>
      <c r="D141" s="30"/>
      <c r="E141" s="29" t="s">
        <v>50</v>
      </c>
      <c r="F141" s="49" t="s">
        <v>30</v>
      </c>
      <c r="G141" s="31">
        <v>0</v>
      </c>
      <c r="H141" s="31">
        <v>0</v>
      </c>
      <c r="I141" s="31"/>
      <c r="J141" s="34"/>
      <c r="K141" s="112"/>
    </row>
    <row r="142" spans="1:11" s="6" customFormat="1" x14ac:dyDescent="0.3">
      <c r="A142" s="117" t="s">
        <v>259</v>
      </c>
      <c r="B142" s="66" t="s">
        <v>19</v>
      </c>
      <c r="C142" s="71" t="s">
        <v>265</v>
      </c>
      <c r="D142" s="30"/>
      <c r="E142" s="29" t="s">
        <v>50</v>
      </c>
      <c r="F142" s="49" t="s">
        <v>30</v>
      </c>
      <c r="G142" s="31">
        <v>0</v>
      </c>
      <c r="H142" s="31">
        <v>0</v>
      </c>
      <c r="I142" s="31"/>
      <c r="J142" s="34"/>
      <c r="K142" s="112"/>
    </row>
    <row r="143" spans="1:11" s="6" customFormat="1" x14ac:dyDescent="0.3">
      <c r="A143" s="117" t="s">
        <v>260</v>
      </c>
      <c r="B143" s="66" t="s">
        <v>19</v>
      </c>
      <c r="C143" s="71" t="s">
        <v>266</v>
      </c>
      <c r="D143" s="30"/>
      <c r="E143" s="29" t="s">
        <v>50</v>
      </c>
      <c r="F143" s="49" t="s">
        <v>30</v>
      </c>
      <c r="G143" s="31">
        <v>0</v>
      </c>
      <c r="H143" s="31">
        <v>0</v>
      </c>
      <c r="I143" s="31"/>
      <c r="J143" s="34"/>
      <c r="K143" s="112"/>
    </row>
    <row r="144" spans="1:11" s="6" customFormat="1" x14ac:dyDescent="0.3">
      <c r="A144" s="115" t="s">
        <v>261</v>
      </c>
      <c r="B144" s="73" t="s">
        <v>19</v>
      </c>
      <c r="C144" s="72" t="s">
        <v>492</v>
      </c>
      <c r="D144" s="20"/>
      <c r="E144" s="9" t="s">
        <v>27</v>
      </c>
      <c r="F144" s="48" t="s">
        <v>5</v>
      </c>
      <c r="G144" s="10">
        <v>0</v>
      </c>
      <c r="H144" s="10">
        <v>0</v>
      </c>
      <c r="I144" s="10"/>
      <c r="J144" s="28"/>
      <c r="K144" s="116"/>
    </row>
    <row r="145" spans="1:11" s="6" customFormat="1" x14ac:dyDescent="0.3">
      <c r="A145" s="206" t="s">
        <v>262</v>
      </c>
      <c r="B145" s="27" t="s">
        <v>19</v>
      </c>
      <c r="C145" s="207" t="s">
        <v>268</v>
      </c>
      <c r="D145" s="51"/>
      <c r="E145" s="50" t="s">
        <v>26</v>
      </c>
      <c r="F145" s="52" t="s">
        <v>5</v>
      </c>
      <c r="G145" s="53">
        <v>37963.97</v>
      </c>
      <c r="H145" s="53">
        <v>30999.58</v>
      </c>
      <c r="I145" s="53"/>
      <c r="J145" s="56"/>
      <c r="K145" s="195"/>
    </row>
    <row r="146" spans="1:11" s="6" customFormat="1" ht="28.8" x14ac:dyDescent="0.3">
      <c r="A146" s="274" t="s">
        <v>267</v>
      </c>
      <c r="B146" s="260" t="s">
        <v>19</v>
      </c>
      <c r="C146" s="85" t="s">
        <v>269</v>
      </c>
      <c r="D146" s="261"/>
      <c r="E146" s="262" t="s">
        <v>52</v>
      </c>
      <c r="F146" s="263" t="s">
        <v>5</v>
      </c>
      <c r="G146" s="264">
        <v>25000</v>
      </c>
      <c r="H146" s="264">
        <v>25000</v>
      </c>
      <c r="I146" s="264"/>
      <c r="J146" s="265"/>
      <c r="K146" s="275"/>
    </row>
    <row r="147" spans="1:11" s="57" customFormat="1" x14ac:dyDescent="0.3">
      <c r="A147" s="274" t="s">
        <v>445</v>
      </c>
      <c r="B147" s="260" t="s">
        <v>19</v>
      </c>
      <c r="C147" s="213" t="s">
        <v>490</v>
      </c>
      <c r="D147" s="261"/>
      <c r="E147" s="50" t="s">
        <v>26</v>
      </c>
      <c r="F147" s="52" t="s">
        <v>5</v>
      </c>
      <c r="G147" s="264">
        <v>450</v>
      </c>
      <c r="H147" s="264">
        <v>450</v>
      </c>
      <c r="I147" s="264"/>
      <c r="J147" s="265"/>
      <c r="K147" s="275"/>
    </row>
    <row r="148" spans="1:11" s="6" customFormat="1" x14ac:dyDescent="0.3">
      <c r="A148" s="128" t="s">
        <v>446</v>
      </c>
      <c r="B148" s="100" t="s">
        <v>19</v>
      </c>
      <c r="C148" s="129" t="s">
        <v>491</v>
      </c>
      <c r="D148" s="101"/>
      <c r="E148" s="9" t="s">
        <v>482</v>
      </c>
      <c r="F148" s="48" t="s">
        <v>5</v>
      </c>
      <c r="G148" s="104">
        <v>0</v>
      </c>
      <c r="H148" s="104">
        <v>0</v>
      </c>
      <c r="I148" s="104"/>
      <c r="J148" s="105"/>
      <c r="K148" s="130"/>
    </row>
    <row r="149" spans="1:11" s="6" customFormat="1" x14ac:dyDescent="0.3">
      <c r="A149" s="117" t="s">
        <v>447</v>
      </c>
      <c r="B149" s="131" t="s">
        <v>19</v>
      </c>
      <c r="C149" s="132" t="s">
        <v>472</v>
      </c>
      <c r="D149" s="133"/>
      <c r="E149" s="29" t="s">
        <v>50</v>
      </c>
      <c r="F149" s="49" t="s">
        <v>30</v>
      </c>
      <c r="G149" s="134">
        <v>0</v>
      </c>
      <c r="H149" s="134">
        <v>0</v>
      </c>
      <c r="I149" s="134"/>
      <c r="J149" s="135"/>
      <c r="K149" s="136"/>
    </row>
    <row r="150" spans="1:11" s="6" customFormat="1" x14ac:dyDescent="0.3">
      <c r="A150" s="128" t="s">
        <v>509</v>
      </c>
      <c r="B150" s="73" t="s">
        <v>19</v>
      </c>
      <c r="C150" s="161" t="s">
        <v>520</v>
      </c>
      <c r="D150" s="157"/>
      <c r="E150" s="9" t="s">
        <v>50</v>
      </c>
      <c r="F150" s="48" t="s">
        <v>30</v>
      </c>
      <c r="G150" s="104">
        <v>0</v>
      </c>
      <c r="H150" s="104">
        <v>0</v>
      </c>
      <c r="I150" s="158"/>
      <c r="J150" s="159"/>
      <c r="K150" s="160"/>
    </row>
    <row r="151" spans="1:11" s="6" customFormat="1" x14ac:dyDescent="0.3">
      <c r="A151" s="117" t="s">
        <v>573</v>
      </c>
      <c r="B151" s="66" t="s">
        <v>19</v>
      </c>
      <c r="C151" s="132" t="s">
        <v>576</v>
      </c>
      <c r="D151" s="133"/>
      <c r="E151" s="29" t="s">
        <v>50</v>
      </c>
      <c r="F151" s="49" t="s">
        <v>30</v>
      </c>
      <c r="G151" s="134">
        <v>0</v>
      </c>
      <c r="H151" s="134">
        <v>0</v>
      </c>
      <c r="I151" s="134"/>
      <c r="J151" s="135"/>
      <c r="K151" s="136"/>
    </row>
    <row r="152" spans="1:11" s="6" customFormat="1" x14ac:dyDescent="0.3">
      <c r="A152" s="128" t="s">
        <v>574</v>
      </c>
      <c r="B152" s="73" t="s">
        <v>19</v>
      </c>
      <c r="C152" s="129" t="s">
        <v>577</v>
      </c>
      <c r="D152" s="101"/>
      <c r="E152" s="9" t="s">
        <v>26</v>
      </c>
      <c r="F152" s="48" t="s">
        <v>5</v>
      </c>
      <c r="G152" s="104">
        <v>0</v>
      </c>
      <c r="H152" s="104">
        <v>0</v>
      </c>
      <c r="I152" s="104"/>
      <c r="J152" s="105"/>
      <c r="K152" s="130"/>
    </row>
    <row r="153" spans="1:11" s="6" customFormat="1" x14ac:dyDescent="0.3">
      <c r="A153" s="274" t="s">
        <v>575</v>
      </c>
      <c r="B153" s="27" t="s">
        <v>19</v>
      </c>
      <c r="C153" s="213" t="s">
        <v>578</v>
      </c>
      <c r="D153" s="261"/>
      <c r="E153" s="50" t="s">
        <v>26</v>
      </c>
      <c r="F153" s="52" t="s">
        <v>5</v>
      </c>
      <c r="G153" s="264">
        <v>2753.38</v>
      </c>
      <c r="H153" s="264">
        <v>2751.01</v>
      </c>
      <c r="I153" s="264"/>
      <c r="J153" s="265"/>
      <c r="K153" s="275"/>
    </row>
    <row r="154" spans="1:11" s="57" customFormat="1" x14ac:dyDescent="0.3">
      <c r="A154" s="27" t="s">
        <v>286</v>
      </c>
      <c r="B154" s="27" t="s">
        <v>13</v>
      </c>
      <c r="C154" s="60" t="s">
        <v>271</v>
      </c>
      <c r="D154" s="51"/>
      <c r="E154" s="50" t="s">
        <v>27</v>
      </c>
      <c r="F154" s="52" t="s">
        <v>5</v>
      </c>
      <c r="G154" s="53">
        <v>11337.08</v>
      </c>
      <c r="H154" s="53">
        <v>11337.08</v>
      </c>
      <c r="I154" s="53"/>
      <c r="J154" s="39"/>
      <c r="K154" s="54"/>
    </row>
    <row r="155" spans="1:11" s="3" customFormat="1" x14ac:dyDescent="0.3">
      <c r="A155" s="46" t="s">
        <v>287</v>
      </c>
      <c r="B155" s="46" t="s">
        <v>13</v>
      </c>
      <c r="C155" s="138" t="s">
        <v>272</v>
      </c>
      <c r="D155" s="24"/>
      <c r="E155" s="11" t="s">
        <v>50</v>
      </c>
      <c r="F155" s="44" t="s">
        <v>5</v>
      </c>
      <c r="G155" s="12">
        <v>25558.799999999999</v>
      </c>
      <c r="H155" s="12">
        <v>0</v>
      </c>
      <c r="I155" s="12"/>
      <c r="J155" s="89"/>
      <c r="K155" s="13"/>
    </row>
    <row r="156" spans="1:11" s="6" customFormat="1" x14ac:dyDescent="0.3">
      <c r="A156" s="46" t="s">
        <v>288</v>
      </c>
      <c r="B156" s="46" t="s">
        <v>13</v>
      </c>
      <c r="C156" s="138" t="s">
        <v>273</v>
      </c>
      <c r="D156" s="24"/>
      <c r="E156" s="11" t="s">
        <v>26</v>
      </c>
      <c r="F156" s="44" t="s">
        <v>5</v>
      </c>
      <c r="G156" s="12">
        <v>203.13</v>
      </c>
      <c r="H156" s="12">
        <v>0</v>
      </c>
      <c r="I156" s="12"/>
      <c r="J156" s="25"/>
      <c r="K156" s="13"/>
    </row>
    <row r="157" spans="1:11" s="6" customFormat="1" x14ac:dyDescent="0.3">
      <c r="A157" s="27" t="s">
        <v>289</v>
      </c>
      <c r="B157" s="27" t="s">
        <v>13</v>
      </c>
      <c r="C157" s="243" t="s">
        <v>274</v>
      </c>
      <c r="D157" s="51"/>
      <c r="E157" s="50" t="s">
        <v>38</v>
      </c>
      <c r="F157" s="52" t="s">
        <v>5</v>
      </c>
      <c r="G157" s="53">
        <v>2400</v>
      </c>
      <c r="H157" s="53">
        <v>2400</v>
      </c>
      <c r="I157" s="53"/>
      <c r="J157" s="56"/>
      <c r="K157" s="54"/>
    </row>
    <row r="158" spans="1:11" s="6" customFormat="1" x14ac:dyDescent="0.3">
      <c r="A158" s="73" t="s">
        <v>290</v>
      </c>
      <c r="B158" s="73" t="s">
        <v>13</v>
      </c>
      <c r="C158" s="118" t="s">
        <v>275</v>
      </c>
      <c r="D158" s="20"/>
      <c r="E158" s="9" t="s">
        <v>26</v>
      </c>
      <c r="F158" s="48" t="s">
        <v>5</v>
      </c>
      <c r="G158" s="10">
        <v>0</v>
      </c>
      <c r="H158" s="10">
        <v>0</v>
      </c>
      <c r="I158" s="10"/>
      <c r="J158" s="28"/>
      <c r="K158" s="23"/>
    </row>
    <row r="159" spans="1:11" s="6" customFormat="1" x14ac:dyDescent="0.3">
      <c r="A159" s="46" t="s">
        <v>291</v>
      </c>
      <c r="B159" s="46" t="s">
        <v>13</v>
      </c>
      <c r="C159" s="138" t="s">
        <v>276</v>
      </c>
      <c r="D159" s="24"/>
      <c r="E159" s="11" t="s">
        <v>26</v>
      </c>
      <c r="F159" s="44" t="s">
        <v>5</v>
      </c>
      <c r="G159" s="12">
        <v>19800</v>
      </c>
      <c r="H159" s="12">
        <v>17857.84</v>
      </c>
      <c r="I159" s="12"/>
      <c r="J159" s="25"/>
      <c r="K159" s="13"/>
    </row>
    <row r="160" spans="1:11" s="6" customFormat="1" x14ac:dyDescent="0.3">
      <c r="A160" s="66" t="s">
        <v>292</v>
      </c>
      <c r="B160" s="66" t="s">
        <v>13</v>
      </c>
      <c r="C160" s="119" t="s">
        <v>277</v>
      </c>
      <c r="D160" s="30"/>
      <c r="E160" s="29" t="s">
        <v>50</v>
      </c>
      <c r="F160" s="49" t="s">
        <v>30</v>
      </c>
      <c r="G160" s="31">
        <v>0</v>
      </c>
      <c r="H160" s="31">
        <v>0</v>
      </c>
      <c r="I160" s="31"/>
      <c r="J160" s="34"/>
      <c r="K160" s="33"/>
    </row>
    <row r="161" spans="1:11" s="6" customFormat="1" x14ac:dyDescent="0.3">
      <c r="A161" s="66" t="s">
        <v>293</v>
      </c>
      <c r="B161" s="66" t="s">
        <v>13</v>
      </c>
      <c r="C161" s="119" t="s">
        <v>278</v>
      </c>
      <c r="D161" s="30"/>
      <c r="E161" s="29" t="s">
        <v>50</v>
      </c>
      <c r="F161" s="49" t="s">
        <v>30</v>
      </c>
      <c r="G161" s="31">
        <v>0</v>
      </c>
      <c r="H161" s="31">
        <v>0</v>
      </c>
      <c r="I161" s="31"/>
      <c r="J161" s="34"/>
      <c r="K161" s="33"/>
    </row>
    <row r="162" spans="1:11" s="6" customFormat="1" x14ac:dyDescent="0.3">
      <c r="A162" s="66" t="s">
        <v>294</v>
      </c>
      <c r="B162" s="66" t="s">
        <v>13</v>
      </c>
      <c r="C162" s="119" t="s">
        <v>279</v>
      </c>
      <c r="D162" s="32"/>
      <c r="E162" s="29" t="s">
        <v>50</v>
      </c>
      <c r="F162" s="49" t="s">
        <v>30</v>
      </c>
      <c r="G162" s="45">
        <v>0</v>
      </c>
      <c r="H162" s="77">
        <v>0</v>
      </c>
      <c r="I162" s="31"/>
      <c r="J162" s="34"/>
      <c r="K162" s="33"/>
    </row>
    <row r="163" spans="1:11" s="6" customFormat="1" x14ac:dyDescent="0.3">
      <c r="A163" s="66" t="s">
        <v>295</v>
      </c>
      <c r="B163" s="66" t="s">
        <v>13</v>
      </c>
      <c r="C163" s="119" t="s">
        <v>280</v>
      </c>
      <c r="D163" s="30"/>
      <c r="E163" s="29" t="s">
        <v>50</v>
      </c>
      <c r="F163" s="49" t="s">
        <v>30</v>
      </c>
      <c r="G163" s="31">
        <v>0</v>
      </c>
      <c r="H163" s="31">
        <v>0</v>
      </c>
      <c r="I163" s="31"/>
      <c r="J163" s="34"/>
      <c r="K163" s="33"/>
    </row>
    <row r="164" spans="1:11" s="6" customFormat="1" x14ac:dyDescent="0.3">
      <c r="A164" s="73" t="s">
        <v>296</v>
      </c>
      <c r="B164" s="73" t="s">
        <v>13</v>
      </c>
      <c r="C164" s="118" t="s">
        <v>281</v>
      </c>
      <c r="D164" s="20"/>
      <c r="E164" s="9" t="s">
        <v>38</v>
      </c>
      <c r="F164" s="48" t="s">
        <v>5</v>
      </c>
      <c r="G164" s="10">
        <v>0</v>
      </c>
      <c r="H164" s="10">
        <v>0</v>
      </c>
      <c r="I164" s="10"/>
      <c r="J164" s="47"/>
      <c r="K164" s="23"/>
    </row>
    <row r="165" spans="1:11" s="6" customFormat="1" x14ac:dyDescent="0.3">
      <c r="A165" s="46" t="s">
        <v>297</v>
      </c>
      <c r="B165" s="46" t="s">
        <v>13</v>
      </c>
      <c r="C165" s="138" t="s">
        <v>282</v>
      </c>
      <c r="D165" s="24"/>
      <c r="E165" s="11" t="s">
        <v>27</v>
      </c>
      <c r="F165" s="44" t="s">
        <v>5</v>
      </c>
      <c r="G165" s="12">
        <v>75000</v>
      </c>
      <c r="H165" s="12">
        <v>0</v>
      </c>
      <c r="I165" s="12"/>
      <c r="J165" s="25"/>
      <c r="K165" s="13"/>
    </row>
    <row r="166" spans="1:11" s="6" customFormat="1" x14ac:dyDescent="0.3">
      <c r="A166" s="66" t="s">
        <v>298</v>
      </c>
      <c r="B166" s="66" t="s">
        <v>13</v>
      </c>
      <c r="C166" s="119" t="s">
        <v>283</v>
      </c>
      <c r="D166" s="30"/>
      <c r="E166" s="29" t="s">
        <v>50</v>
      </c>
      <c r="F166" s="49" t="s">
        <v>30</v>
      </c>
      <c r="G166" s="31">
        <v>0</v>
      </c>
      <c r="H166" s="31">
        <v>0</v>
      </c>
      <c r="I166" s="31"/>
      <c r="J166" s="34"/>
      <c r="K166" s="33"/>
    </row>
    <row r="167" spans="1:11" s="6" customFormat="1" x14ac:dyDescent="0.3">
      <c r="A167" s="73" t="s">
        <v>299</v>
      </c>
      <c r="B167" s="73" t="s">
        <v>13</v>
      </c>
      <c r="C167" s="118" t="s">
        <v>284</v>
      </c>
      <c r="D167" s="20"/>
      <c r="E167" s="9" t="s">
        <v>50</v>
      </c>
      <c r="F167" s="48" t="s">
        <v>30</v>
      </c>
      <c r="G167" s="10">
        <v>0</v>
      </c>
      <c r="H167" s="10">
        <v>0</v>
      </c>
      <c r="I167" s="10"/>
      <c r="J167" s="28"/>
      <c r="K167" s="23"/>
    </row>
    <row r="168" spans="1:11" s="6" customFormat="1" x14ac:dyDescent="0.3">
      <c r="A168" s="73" t="s">
        <v>300</v>
      </c>
      <c r="B168" s="73" t="s">
        <v>13</v>
      </c>
      <c r="C168" s="118" t="s">
        <v>285</v>
      </c>
      <c r="D168" s="19"/>
      <c r="E168" s="9" t="s">
        <v>50</v>
      </c>
      <c r="F168" s="48" t="s">
        <v>5</v>
      </c>
      <c r="G168" s="47">
        <v>0</v>
      </c>
      <c r="H168" s="74">
        <v>0</v>
      </c>
      <c r="I168" s="10"/>
      <c r="J168" s="28"/>
      <c r="K168" s="23"/>
    </row>
    <row r="169" spans="1:11" s="6" customFormat="1" x14ac:dyDescent="0.3">
      <c r="A169" s="66" t="s">
        <v>504</v>
      </c>
      <c r="B169" s="66" t="s">
        <v>13</v>
      </c>
      <c r="C169" s="119" t="s">
        <v>521</v>
      </c>
      <c r="D169" s="162"/>
      <c r="E169" s="29" t="s">
        <v>50</v>
      </c>
      <c r="F169" s="49" t="s">
        <v>30</v>
      </c>
      <c r="G169" s="45">
        <v>0</v>
      </c>
      <c r="H169" s="75">
        <v>0</v>
      </c>
      <c r="I169" s="163"/>
      <c r="J169" s="164"/>
      <c r="K169" s="165"/>
    </row>
    <row r="170" spans="1:11" s="6" customFormat="1" x14ac:dyDescent="0.3">
      <c r="A170" s="27" t="s">
        <v>505</v>
      </c>
      <c r="B170" s="27" t="s">
        <v>13</v>
      </c>
      <c r="C170" s="243" t="s">
        <v>522</v>
      </c>
      <c r="D170" s="39"/>
      <c r="E170" s="50" t="s">
        <v>27</v>
      </c>
      <c r="F170" s="52" t="s">
        <v>5</v>
      </c>
      <c r="G170" s="69">
        <v>10000</v>
      </c>
      <c r="H170" s="123">
        <v>10000</v>
      </c>
      <c r="I170" s="53"/>
      <c r="J170" s="56"/>
      <c r="K170" s="195"/>
    </row>
    <row r="171" spans="1:11" s="6" customFormat="1" x14ac:dyDescent="0.3">
      <c r="A171" s="66" t="s">
        <v>506</v>
      </c>
      <c r="B171" s="66" t="s">
        <v>13</v>
      </c>
      <c r="C171" s="119" t="s">
        <v>523</v>
      </c>
      <c r="D171" s="162"/>
      <c r="E171" s="29" t="s">
        <v>50</v>
      </c>
      <c r="F171" s="49" t="s">
        <v>30</v>
      </c>
      <c r="G171" s="45">
        <v>0</v>
      </c>
      <c r="H171" s="75">
        <v>0</v>
      </c>
      <c r="I171" s="163"/>
      <c r="J171" s="164"/>
      <c r="K171" s="165"/>
    </row>
    <row r="172" spans="1:11" s="6" customFormat="1" x14ac:dyDescent="0.3">
      <c r="A172" s="46" t="s">
        <v>507</v>
      </c>
      <c r="B172" s="46" t="s">
        <v>13</v>
      </c>
      <c r="C172" s="138" t="s">
        <v>524</v>
      </c>
      <c r="D172" s="166"/>
      <c r="E172" s="11" t="s">
        <v>27</v>
      </c>
      <c r="F172" s="44" t="s">
        <v>5</v>
      </c>
      <c r="G172" s="93">
        <v>5000</v>
      </c>
      <c r="H172" s="99">
        <v>0</v>
      </c>
      <c r="I172" s="145"/>
      <c r="J172" s="146"/>
      <c r="K172" s="147"/>
    </row>
    <row r="173" spans="1:11" s="6" customFormat="1" x14ac:dyDescent="0.3">
      <c r="A173" s="73" t="s">
        <v>508</v>
      </c>
      <c r="B173" s="73" t="s">
        <v>13</v>
      </c>
      <c r="C173" s="129" t="s">
        <v>525</v>
      </c>
      <c r="D173" s="181"/>
      <c r="E173" s="9" t="s">
        <v>50</v>
      </c>
      <c r="F173" s="48" t="s">
        <v>30</v>
      </c>
      <c r="G173" s="47">
        <v>0</v>
      </c>
      <c r="H173" s="74">
        <v>0</v>
      </c>
      <c r="I173" s="169"/>
      <c r="J173" s="170"/>
      <c r="K173" s="171"/>
    </row>
    <row r="174" spans="1:11" s="6" customFormat="1" x14ac:dyDescent="0.3">
      <c r="A174" s="66" t="s">
        <v>579</v>
      </c>
      <c r="B174" s="66" t="s">
        <v>13</v>
      </c>
      <c r="C174" s="132" t="s">
        <v>583</v>
      </c>
      <c r="D174" s="32"/>
      <c r="E174" s="29" t="s">
        <v>50</v>
      </c>
      <c r="F174" s="49" t="s">
        <v>30</v>
      </c>
      <c r="G174" s="45">
        <v>0</v>
      </c>
      <c r="H174" s="75">
        <v>0</v>
      </c>
      <c r="I174" s="31"/>
      <c r="J174" s="34"/>
      <c r="K174" s="112"/>
    </row>
    <row r="175" spans="1:11" s="6" customFormat="1" x14ac:dyDescent="0.3">
      <c r="A175" s="66" t="s">
        <v>580</v>
      </c>
      <c r="B175" s="66" t="s">
        <v>13</v>
      </c>
      <c r="C175" s="132" t="s">
        <v>584</v>
      </c>
      <c r="D175" s="32"/>
      <c r="E175" s="29" t="s">
        <v>50</v>
      </c>
      <c r="F175" s="49" t="s">
        <v>30</v>
      </c>
      <c r="G175" s="45">
        <v>0</v>
      </c>
      <c r="H175" s="75">
        <v>0</v>
      </c>
      <c r="I175" s="31"/>
      <c r="J175" s="34"/>
      <c r="K175" s="112"/>
    </row>
    <row r="176" spans="1:11" s="6" customFormat="1" x14ac:dyDescent="0.3">
      <c r="A176" s="66" t="s">
        <v>581</v>
      </c>
      <c r="B176" s="66" t="s">
        <v>13</v>
      </c>
      <c r="C176" s="132" t="s">
        <v>585</v>
      </c>
      <c r="D176" s="32"/>
      <c r="E176" s="29" t="s">
        <v>50</v>
      </c>
      <c r="F176" s="49" t="s">
        <v>30</v>
      </c>
      <c r="G176" s="45">
        <v>0</v>
      </c>
      <c r="H176" s="75">
        <v>0</v>
      </c>
      <c r="I176" s="31"/>
      <c r="J176" s="34"/>
      <c r="K176" s="112"/>
    </row>
    <row r="177" spans="1:11" s="6" customFormat="1" x14ac:dyDescent="0.3">
      <c r="A177" s="46" t="s">
        <v>582</v>
      </c>
      <c r="B177" s="46" t="s">
        <v>13</v>
      </c>
      <c r="C177" s="175" t="s">
        <v>586</v>
      </c>
      <c r="D177" s="89"/>
      <c r="E177" s="11" t="s">
        <v>37</v>
      </c>
      <c r="F177" s="44" t="s">
        <v>5</v>
      </c>
      <c r="G177" s="93">
        <v>4200</v>
      </c>
      <c r="H177" s="99">
        <v>0</v>
      </c>
      <c r="I177" s="12"/>
      <c r="J177" s="25"/>
      <c r="K177" s="137"/>
    </row>
    <row r="178" spans="1:11" s="57" customFormat="1" x14ac:dyDescent="0.3">
      <c r="A178" s="246" t="s">
        <v>637</v>
      </c>
      <c r="B178" s="246" t="s">
        <v>13</v>
      </c>
      <c r="C178" s="244" t="s">
        <v>642</v>
      </c>
      <c r="D178" s="247"/>
      <c r="E178" s="248" t="s">
        <v>50</v>
      </c>
      <c r="F178" s="249" t="s">
        <v>30</v>
      </c>
      <c r="G178" s="250">
        <v>39730.47</v>
      </c>
      <c r="H178" s="251">
        <v>39730.47</v>
      </c>
      <c r="I178" s="252"/>
      <c r="J178" s="253"/>
      <c r="K178" s="254"/>
    </row>
    <row r="179" spans="1:11" s="6" customFormat="1" x14ac:dyDescent="0.3">
      <c r="A179" s="73" t="s">
        <v>638</v>
      </c>
      <c r="B179" s="73" t="s">
        <v>13</v>
      </c>
      <c r="C179" s="118" t="s">
        <v>435</v>
      </c>
      <c r="D179" s="19"/>
      <c r="E179" s="9" t="s">
        <v>27</v>
      </c>
      <c r="F179" s="48" t="s">
        <v>5</v>
      </c>
      <c r="G179" s="47">
        <v>0</v>
      </c>
      <c r="H179" s="180">
        <v>0</v>
      </c>
      <c r="I179" s="10"/>
      <c r="J179" s="28"/>
      <c r="K179" s="116"/>
    </row>
    <row r="180" spans="1:11" s="6" customFormat="1" x14ac:dyDescent="0.3">
      <c r="A180" s="46" t="s">
        <v>639</v>
      </c>
      <c r="B180" s="46" t="s">
        <v>13</v>
      </c>
      <c r="C180" s="138" t="s">
        <v>643</v>
      </c>
      <c r="D180" s="89"/>
      <c r="E180" s="11" t="s">
        <v>26</v>
      </c>
      <c r="F180" s="44" t="s">
        <v>5</v>
      </c>
      <c r="G180" s="93">
        <v>14831.47</v>
      </c>
      <c r="H180" s="99">
        <v>0</v>
      </c>
      <c r="I180" s="12"/>
      <c r="J180" s="25"/>
      <c r="K180" s="137"/>
    </row>
    <row r="181" spans="1:11" s="6" customFormat="1" x14ac:dyDescent="0.3">
      <c r="A181" s="46" t="s">
        <v>640</v>
      </c>
      <c r="B181" s="46" t="s">
        <v>13</v>
      </c>
      <c r="C181" s="245" t="s">
        <v>644</v>
      </c>
      <c r="D181" s="89"/>
      <c r="E181" s="11" t="s">
        <v>26</v>
      </c>
      <c r="F181" s="44" t="s">
        <v>5</v>
      </c>
      <c r="G181" s="93">
        <v>10000</v>
      </c>
      <c r="H181" s="99">
        <v>0</v>
      </c>
      <c r="I181" s="12"/>
      <c r="J181" s="25"/>
      <c r="K181" s="137"/>
    </row>
    <row r="182" spans="1:11" s="6" customFormat="1" x14ac:dyDescent="0.3">
      <c r="A182" s="46" t="s">
        <v>641</v>
      </c>
      <c r="B182" s="46" t="s">
        <v>13</v>
      </c>
      <c r="C182" s="114" t="s">
        <v>645</v>
      </c>
      <c r="D182" s="89"/>
      <c r="E182" s="11" t="s">
        <v>150</v>
      </c>
      <c r="F182" s="44" t="s">
        <v>5</v>
      </c>
      <c r="G182" s="93">
        <v>58929.9</v>
      </c>
      <c r="H182" s="99">
        <v>0</v>
      </c>
      <c r="I182" s="12"/>
      <c r="J182" s="25"/>
      <c r="K182" s="137"/>
    </row>
    <row r="183" spans="1:11" s="4" customFormat="1" x14ac:dyDescent="0.3">
      <c r="A183" s="27" t="s">
        <v>301</v>
      </c>
      <c r="B183" s="27" t="s">
        <v>15</v>
      </c>
      <c r="C183" s="61" t="s">
        <v>317</v>
      </c>
      <c r="D183" s="51"/>
      <c r="E183" s="50" t="s">
        <v>27</v>
      </c>
      <c r="F183" s="52" t="s">
        <v>5</v>
      </c>
      <c r="G183" s="53">
        <v>45000</v>
      </c>
      <c r="H183" s="53">
        <v>32534.799999999999</v>
      </c>
      <c r="I183" s="53"/>
      <c r="J183" s="39"/>
      <c r="K183" s="54"/>
    </row>
    <row r="184" spans="1:11" s="4" customFormat="1" x14ac:dyDescent="0.3">
      <c r="A184" s="27" t="s">
        <v>302</v>
      </c>
      <c r="B184" s="27" t="s">
        <v>15</v>
      </c>
      <c r="C184" s="139" t="s">
        <v>318</v>
      </c>
      <c r="D184" s="51"/>
      <c r="E184" s="50" t="s">
        <v>26</v>
      </c>
      <c r="F184" s="52" t="s">
        <v>5</v>
      </c>
      <c r="G184" s="53">
        <v>22447.200000000001</v>
      </c>
      <c r="H184" s="53">
        <v>22447.200000000001</v>
      </c>
      <c r="I184" s="53"/>
      <c r="J184" s="39"/>
      <c r="K184" s="54"/>
    </row>
    <row r="185" spans="1:11" s="4" customFormat="1" x14ac:dyDescent="0.3">
      <c r="A185" s="214" t="s">
        <v>303</v>
      </c>
      <c r="B185" s="214" t="s">
        <v>15</v>
      </c>
      <c r="C185" s="215" t="s">
        <v>319</v>
      </c>
      <c r="D185" s="235"/>
      <c r="E185" s="222" t="s">
        <v>37</v>
      </c>
      <c r="F185" s="218" t="s">
        <v>5</v>
      </c>
      <c r="G185" s="255">
        <v>27000</v>
      </c>
      <c r="H185" s="256">
        <v>27000</v>
      </c>
      <c r="I185" s="219"/>
      <c r="J185" s="235"/>
      <c r="K185" s="221"/>
    </row>
    <row r="186" spans="1:11" s="4" customFormat="1" x14ac:dyDescent="0.3">
      <c r="A186" s="46" t="s">
        <v>304</v>
      </c>
      <c r="B186" s="46" t="s">
        <v>15</v>
      </c>
      <c r="C186" s="90" t="s">
        <v>320</v>
      </c>
      <c r="D186" s="24"/>
      <c r="E186" s="11" t="s">
        <v>26</v>
      </c>
      <c r="F186" s="44" t="s">
        <v>5</v>
      </c>
      <c r="G186" s="12">
        <v>4450</v>
      </c>
      <c r="H186" s="12">
        <v>1787.38</v>
      </c>
      <c r="I186" s="12"/>
      <c r="J186" s="89"/>
      <c r="K186" s="13"/>
    </row>
    <row r="187" spans="1:11" x14ac:dyDescent="0.3">
      <c r="A187" s="46" t="s">
        <v>305</v>
      </c>
      <c r="B187" s="46" t="s">
        <v>15</v>
      </c>
      <c r="C187" s="90" t="s">
        <v>321</v>
      </c>
      <c r="D187" s="24"/>
      <c r="E187" s="11" t="s">
        <v>26</v>
      </c>
      <c r="F187" s="44" t="s">
        <v>5</v>
      </c>
      <c r="G187" s="12">
        <v>16200</v>
      </c>
      <c r="H187" s="12">
        <v>5400</v>
      </c>
      <c r="I187" s="12"/>
      <c r="J187" s="89"/>
      <c r="K187" s="13"/>
    </row>
    <row r="188" spans="1:11" x14ac:dyDescent="0.3">
      <c r="A188" s="27" t="s">
        <v>306</v>
      </c>
      <c r="B188" s="27" t="s">
        <v>15</v>
      </c>
      <c r="C188" s="61" t="s">
        <v>322</v>
      </c>
      <c r="D188" s="51"/>
      <c r="E188" s="50" t="s">
        <v>37</v>
      </c>
      <c r="F188" s="52" t="s">
        <v>5</v>
      </c>
      <c r="G188" s="53">
        <v>21990</v>
      </c>
      <c r="H188" s="53">
        <v>21990</v>
      </c>
      <c r="I188" s="53"/>
      <c r="J188" s="39"/>
      <c r="K188" s="54"/>
    </row>
    <row r="189" spans="1:11" x14ac:dyDescent="0.3">
      <c r="A189" s="27" t="s">
        <v>307</v>
      </c>
      <c r="B189" s="27" t="s">
        <v>15</v>
      </c>
      <c r="C189" s="61" t="s">
        <v>323</v>
      </c>
      <c r="D189" s="51"/>
      <c r="E189" s="50" t="s">
        <v>26</v>
      </c>
      <c r="F189" s="52" t="s">
        <v>5</v>
      </c>
      <c r="G189" s="53">
        <v>17000</v>
      </c>
      <c r="H189" s="53">
        <v>16990</v>
      </c>
      <c r="I189" s="53"/>
      <c r="J189" s="39"/>
      <c r="K189" s="54"/>
    </row>
    <row r="190" spans="1:11" x14ac:dyDescent="0.3">
      <c r="A190" s="27" t="s">
        <v>308</v>
      </c>
      <c r="B190" s="27" t="s">
        <v>15</v>
      </c>
      <c r="C190" s="61" t="s">
        <v>324</v>
      </c>
      <c r="D190" s="51"/>
      <c r="E190" s="50" t="s">
        <v>27</v>
      </c>
      <c r="F190" s="52" t="s">
        <v>5</v>
      </c>
      <c r="G190" s="53">
        <v>2377.6799999999998</v>
      </c>
      <c r="H190" s="53">
        <v>2377.6799999999998</v>
      </c>
      <c r="I190" s="53"/>
      <c r="J190" s="39"/>
      <c r="K190" s="54"/>
    </row>
    <row r="191" spans="1:11" x14ac:dyDescent="0.3">
      <c r="A191" s="27" t="s">
        <v>309</v>
      </c>
      <c r="B191" s="27" t="s">
        <v>15</v>
      </c>
      <c r="C191" s="139" t="s">
        <v>325</v>
      </c>
      <c r="D191" s="39"/>
      <c r="E191" s="50" t="s">
        <v>26</v>
      </c>
      <c r="F191" s="52" t="s">
        <v>5</v>
      </c>
      <c r="G191" s="69">
        <v>5039.67</v>
      </c>
      <c r="H191" s="233">
        <v>5039.67</v>
      </c>
      <c r="I191" s="53"/>
      <c r="J191" s="39"/>
      <c r="K191" s="54"/>
    </row>
    <row r="192" spans="1:11" x14ac:dyDescent="0.3">
      <c r="A192" s="214" t="s">
        <v>310</v>
      </c>
      <c r="B192" s="214" t="s">
        <v>15</v>
      </c>
      <c r="C192" s="215" t="s">
        <v>89</v>
      </c>
      <c r="D192" s="216"/>
      <c r="E192" s="222" t="s">
        <v>37</v>
      </c>
      <c r="F192" s="218" t="s">
        <v>30</v>
      </c>
      <c r="G192" s="219">
        <v>27000</v>
      </c>
      <c r="H192" s="219">
        <v>27000</v>
      </c>
      <c r="I192" s="219"/>
      <c r="J192" s="235"/>
      <c r="K192" s="221"/>
    </row>
    <row r="193" spans="1:11" s="6" customFormat="1" x14ac:dyDescent="0.3">
      <c r="A193" s="66" t="s">
        <v>311</v>
      </c>
      <c r="B193" s="66" t="s">
        <v>15</v>
      </c>
      <c r="C193" s="120" t="s">
        <v>326</v>
      </c>
      <c r="D193" s="30"/>
      <c r="E193" s="29" t="s">
        <v>50</v>
      </c>
      <c r="F193" s="49" t="s">
        <v>5</v>
      </c>
      <c r="G193" s="31">
        <v>0</v>
      </c>
      <c r="H193" s="31">
        <v>0</v>
      </c>
      <c r="I193" s="31"/>
      <c r="J193" s="32"/>
      <c r="K193" s="33"/>
    </row>
    <row r="194" spans="1:11" s="6" customFormat="1" x14ac:dyDescent="0.3">
      <c r="A194" s="46" t="s">
        <v>312</v>
      </c>
      <c r="B194" s="46" t="s">
        <v>15</v>
      </c>
      <c r="C194" s="90" t="s">
        <v>327</v>
      </c>
      <c r="D194" s="89"/>
      <c r="E194" s="11" t="s">
        <v>26</v>
      </c>
      <c r="F194" s="44" t="s">
        <v>5</v>
      </c>
      <c r="G194" s="93">
        <v>24721.33</v>
      </c>
      <c r="H194" s="94">
        <v>14229.77</v>
      </c>
      <c r="I194" s="12"/>
      <c r="J194" s="89"/>
      <c r="K194" s="13"/>
    </row>
    <row r="195" spans="1:11" s="6" customFormat="1" x14ac:dyDescent="0.3">
      <c r="A195" s="73" t="s">
        <v>313</v>
      </c>
      <c r="B195" s="73" t="s">
        <v>15</v>
      </c>
      <c r="C195" s="65" t="s">
        <v>328</v>
      </c>
      <c r="D195" s="20"/>
      <c r="E195" s="9" t="s">
        <v>26</v>
      </c>
      <c r="F195" s="48" t="s">
        <v>5</v>
      </c>
      <c r="G195" s="10">
        <v>0</v>
      </c>
      <c r="H195" s="10">
        <v>0</v>
      </c>
      <c r="I195" s="10"/>
      <c r="J195" s="19"/>
      <c r="K195" s="23"/>
    </row>
    <row r="196" spans="1:11" s="57" customFormat="1" x14ac:dyDescent="0.3">
      <c r="A196" s="73" t="s">
        <v>314</v>
      </c>
      <c r="B196" s="73" t="s">
        <v>15</v>
      </c>
      <c r="C196" s="65" t="s">
        <v>329</v>
      </c>
      <c r="D196" s="20"/>
      <c r="E196" s="9" t="s">
        <v>50</v>
      </c>
      <c r="F196" s="48" t="s">
        <v>5</v>
      </c>
      <c r="G196" s="10">
        <v>0</v>
      </c>
      <c r="H196" s="10">
        <v>0</v>
      </c>
      <c r="I196" s="10"/>
      <c r="J196" s="28"/>
      <c r="K196" s="23"/>
    </row>
    <row r="197" spans="1:11" s="6" customFormat="1" x14ac:dyDescent="0.3">
      <c r="A197" s="46" t="s">
        <v>315</v>
      </c>
      <c r="B197" s="46" t="s">
        <v>15</v>
      </c>
      <c r="C197" s="90" t="s">
        <v>330</v>
      </c>
      <c r="D197" s="24"/>
      <c r="E197" s="11" t="s">
        <v>26</v>
      </c>
      <c r="F197" s="44" t="s">
        <v>5</v>
      </c>
      <c r="G197" s="12">
        <v>25000</v>
      </c>
      <c r="H197" s="12">
        <v>24162.71</v>
      </c>
      <c r="I197" s="12"/>
      <c r="J197" s="25"/>
      <c r="K197" s="13"/>
    </row>
    <row r="198" spans="1:11" s="6" customFormat="1" x14ac:dyDescent="0.3">
      <c r="A198" s="46" t="s">
        <v>316</v>
      </c>
      <c r="B198" s="46" t="s">
        <v>15</v>
      </c>
      <c r="C198" s="90" t="s">
        <v>331</v>
      </c>
      <c r="D198" s="24"/>
      <c r="E198" s="11" t="s">
        <v>26</v>
      </c>
      <c r="F198" s="44" t="s">
        <v>5</v>
      </c>
      <c r="G198" s="12">
        <v>15000</v>
      </c>
      <c r="H198" s="12">
        <v>12645.05</v>
      </c>
      <c r="I198" s="12"/>
      <c r="J198" s="25"/>
      <c r="K198" s="13"/>
    </row>
    <row r="199" spans="1:11" s="6" customFormat="1" x14ac:dyDescent="0.3">
      <c r="A199" s="73" t="s">
        <v>448</v>
      </c>
      <c r="B199" s="73" t="s">
        <v>15</v>
      </c>
      <c r="C199" s="9" t="s">
        <v>489</v>
      </c>
      <c r="D199" s="20"/>
      <c r="E199" s="9" t="s">
        <v>45</v>
      </c>
      <c r="F199" s="48" t="s">
        <v>5</v>
      </c>
      <c r="G199" s="10">
        <v>0</v>
      </c>
      <c r="H199" s="10">
        <v>0</v>
      </c>
      <c r="I199" s="10"/>
      <c r="J199" s="28"/>
      <c r="K199" s="116"/>
    </row>
    <row r="200" spans="1:11" s="6" customFormat="1" x14ac:dyDescent="0.3">
      <c r="A200" s="73" t="s">
        <v>449</v>
      </c>
      <c r="B200" s="73" t="s">
        <v>15</v>
      </c>
      <c r="C200" s="9" t="s">
        <v>488</v>
      </c>
      <c r="D200" s="20"/>
      <c r="E200" s="9" t="s">
        <v>482</v>
      </c>
      <c r="F200" s="48" t="s">
        <v>5</v>
      </c>
      <c r="G200" s="10">
        <v>0</v>
      </c>
      <c r="H200" s="10">
        <v>0</v>
      </c>
      <c r="I200" s="10"/>
      <c r="J200" s="28"/>
      <c r="K200" s="116"/>
    </row>
    <row r="201" spans="1:11" s="6" customFormat="1" x14ac:dyDescent="0.3">
      <c r="A201" s="46" t="s">
        <v>450</v>
      </c>
      <c r="B201" s="46" t="s">
        <v>15</v>
      </c>
      <c r="C201" s="11" t="s">
        <v>487</v>
      </c>
      <c r="D201" s="24"/>
      <c r="E201" s="11" t="s">
        <v>27</v>
      </c>
      <c r="F201" s="44" t="s">
        <v>5</v>
      </c>
      <c r="G201" s="12">
        <v>45000</v>
      </c>
      <c r="H201" s="12">
        <v>0</v>
      </c>
      <c r="I201" s="12"/>
      <c r="J201" s="25"/>
      <c r="K201" s="137"/>
    </row>
    <row r="202" spans="1:11" s="6" customFormat="1" x14ac:dyDescent="0.3">
      <c r="A202" s="66" t="s">
        <v>499</v>
      </c>
      <c r="B202" s="66" t="s">
        <v>15</v>
      </c>
      <c r="C202" s="172" t="s">
        <v>526</v>
      </c>
      <c r="D202" s="173"/>
      <c r="E202" s="29" t="s">
        <v>50</v>
      </c>
      <c r="F202" s="49" t="s">
        <v>30</v>
      </c>
      <c r="G202" s="31">
        <v>0</v>
      </c>
      <c r="H202" s="31">
        <v>0</v>
      </c>
      <c r="I202" s="163"/>
      <c r="J202" s="164"/>
      <c r="K202" s="165"/>
    </row>
    <row r="203" spans="1:11" s="6" customFormat="1" x14ac:dyDescent="0.3">
      <c r="A203" s="66" t="s">
        <v>500</v>
      </c>
      <c r="B203" s="66" t="s">
        <v>15</v>
      </c>
      <c r="C203" s="174" t="s">
        <v>527</v>
      </c>
      <c r="D203" s="173"/>
      <c r="E203" s="29" t="s">
        <v>50</v>
      </c>
      <c r="F203" s="49" t="s">
        <v>30</v>
      </c>
      <c r="G203" s="31">
        <v>0</v>
      </c>
      <c r="H203" s="31">
        <v>0</v>
      </c>
      <c r="I203" s="163"/>
      <c r="J203" s="164"/>
      <c r="K203" s="165"/>
    </row>
    <row r="204" spans="1:11" s="6" customFormat="1" x14ac:dyDescent="0.3">
      <c r="A204" s="27" t="s">
        <v>501</v>
      </c>
      <c r="B204" s="27" t="s">
        <v>15</v>
      </c>
      <c r="C204" s="61" t="s">
        <v>528</v>
      </c>
      <c r="D204" s="51"/>
      <c r="E204" s="50" t="s">
        <v>50</v>
      </c>
      <c r="F204" s="52" t="s">
        <v>5</v>
      </c>
      <c r="G204" s="53">
        <v>3734.28</v>
      </c>
      <c r="H204" s="53">
        <v>3734.28</v>
      </c>
      <c r="I204" s="53"/>
      <c r="J204" s="56"/>
      <c r="K204" s="195"/>
    </row>
    <row r="205" spans="1:11" s="6" customFormat="1" x14ac:dyDescent="0.3">
      <c r="A205" s="73" t="s">
        <v>502</v>
      </c>
      <c r="B205" s="73" t="s">
        <v>15</v>
      </c>
      <c r="C205" s="167" t="s">
        <v>529</v>
      </c>
      <c r="D205" s="168"/>
      <c r="E205" s="9" t="s">
        <v>37</v>
      </c>
      <c r="F205" s="48" t="s">
        <v>5</v>
      </c>
      <c r="G205" s="10">
        <v>0</v>
      </c>
      <c r="H205" s="10">
        <v>0</v>
      </c>
      <c r="I205" s="169"/>
      <c r="J205" s="170"/>
      <c r="K205" s="171"/>
    </row>
    <row r="206" spans="1:11" s="6" customFormat="1" x14ac:dyDescent="0.3">
      <c r="A206" s="66" t="s">
        <v>503</v>
      </c>
      <c r="B206" s="66" t="s">
        <v>15</v>
      </c>
      <c r="C206" s="174" t="s">
        <v>530</v>
      </c>
      <c r="D206" s="173"/>
      <c r="E206" s="29" t="s">
        <v>50</v>
      </c>
      <c r="F206" s="49" t="s">
        <v>30</v>
      </c>
      <c r="G206" s="31">
        <v>0</v>
      </c>
      <c r="H206" s="31">
        <v>0</v>
      </c>
      <c r="I206" s="163"/>
      <c r="J206" s="164"/>
      <c r="K206" s="165"/>
    </row>
    <row r="207" spans="1:11" s="6" customFormat="1" x14ac:dyDescent="0.3">
      <c r="A207" s="73" t="s">
        <v>587</v>
      </c>
      <c r="B207" s="73" t="s">
        <v>15</v>
      </c>
      <c r="C207" s="9" t="s">
        <v>591</v>
      </c>
      <c r="D207" s="20"/>
      <c r="E207" s="9" t="s">
        <v>26</v>
      </c>
      <c r="F207" s="48" t="s">
        <v>5</v>
      </c>
      <c r="G207" s="10">
        <v>0</v>
      </c>
      <c r="H207" s="10">
        <v>0</v>
      </c>
      <c r="I207" s="10"/>
      <c r="J207" s="28"/>
      <c r="K207" s="116"/>
    </row>
    <row r="208" spans="1:11" s="6" customFormat="1" x14ac:dyDescent="0.3">
      <c r="A208" s="46" t="s">
        <v>588</v>
      </c>
      <c r="B208" s="46" t="s">
        <v>15</v>
      </c>
      <c r="C208" s="11" t="s">
        <v>592</v>
      </c>
      <c r="D208" s="24"/>
      <c r="E208" s="11" t="s">
        <v>26</v>
      </c>
      <c r="F208" s="44" t="s">
        <v>5</v>
      </c>
      <c r="G208" s="12">
        <v>40000</v>
      </c>
      <c r="H208" s="12">
        <v>0</v>
      </c>
      <c r="I208" s="12"/>
      <c r="J208" s="25"/>
      <c r="K208" s="137"/>
    </row>
    <row r="209" spans="1:11" s="6" customFormat="1" x14ac:dyDescent="0.3">
      <c r="A209" s="46" t="s">
        <v>589</v>
      </c>
      <c r="B209" s="46" t="s">
        <v>15</v>
      </c>
      <c r="C209" s="11" t="s">
        <v>593</v>
      </c>
      <c r="D209" s="24"/>
      <c r="E209" s="11" t="s">
        <v>26</v>
      </c>
      <c r="F209" s="44" t="s">
        <v>5</v>
      </c>
      <c r="G209" s="12">
        <v>20147.47</v>
      </c>
      <c r="H209" s="12">
        <v>0</v>
      </c>
      <c r="I209" s="12"/>
      <c r="J209" s="25"/>
      <c r="K209" s="137"/>
    </row>
    <row r="210" spans="1:11" s="6" customFormat="1" x14ac:dyDescent="0.3">
      <c r="A210" s="46" t="s">
        <v>590</v>
      </c>
      <c r="B210" s="46" t="s">
        <v>15</v>
      </c>
      <c r="C210" s="11" t="s">
        <v>594</v>
      </c>
      <c r="D210" s="24"/>
      <c r="E210" s="11" t="s">
        <v>26</v>
      </c>
      <c r="F210" s="44" t="s">
        <v>5</v>
      </c>
      <c r="G210" s="12">
        <v>20000</v>
      </c>
      <c r="H210" s="12">
        <v>0</v>
      </c>
      <c r="I210" s="12"/>
      <c r="J210" s="25"/>
      <c r="K210" s="137"/>
    </row>
    <row r="211" spans="1:11" s="57" customFormat="1" x14ac:dyDescent="0.3">
      <c r="A211" s="246" t="s">
        <v>646</v>
      </c>
      <c r="B211" s="246" t="s">
        <v>15</v>
      </c>
      <c r="C211" s="248" t="s">
        <v>647</v>
      </c>
      <c r="D211" s="270"/>
      <c r="E211" s="248" t="s">
        <v>50</v>
      </c>
      <c r="F211" s="249" t="s">
        <v>30</v>
      </c>
      <c r="G211" s="252">
        <v>1258.42</v>
      </c>
      <c r="H211" s="252">
        <v>1258</v>
      </c>
      <c r="I211" s="252"/>
      <c r="J211" s="253"/>
      <c r="K211" s="254"/>
    </row>
    <row r="212" spans="1:11" s="59" customFormat="1" x14ac:dyDescent="0.3">
      <c r="A212" s="73" t="s">
        <v>332</v>
      </c>
      <c r="B212" s="73" t="s">
        <v>16</v>
      </c>
      <c r="C212" s="65" t="s">
        <v>360</v>
      </c>
      <c r="D212" s="20"/>
      <c r="E212" s="9" t="s">
        <v>45</v>
      </c>
      <c r="F212" s="48" t="s">
        <v>5</v>
      </c>
      <c r="G212" s="10">
        <v>0</v>
      </c>
      <c r="H212" s="10">
        <v>0</v>
      </c>
      <c r="I212" s="10"/>
      <c r="J212" s="19"/>
      <c r="K212" s="23"/>
    </row>
    <row r="213" spans="1:11" s="57" customFormat="1" x14ac:dyDescent="0.3">
      <c r="A213" s="46" t="s">
        <v>333</v>
      </c>
      <c r="B213" s="46" t="s">
        <v>16</v>
      </c>
      <c r="C213" s="97" t="s">
        <v>361</v>
      </c>
      <c r="D213" s="24"/>
      <c r="E213" s="11" t="s">
        <v>150</v>
      </c>
      <c r="F213" s="44" t="s">
        <v>5</v>
      </c>
      <c r="G213" s="12">
        <v>33051.49</v>
      </c>
      <c r="H213" s="12">
        <v>7753.45</v>
      </c>
      <c r="I213" s="12"/>
      <c r="J213" s="89"/>
      <c r="K213" s="13"/>
    </row>
    <row r="214" spans="1:11" s="59" customFormat="1" x14ac:dyDescent="0.3">
      <c r="A214" s="46" t="s">
        <v>334</v>
      </c>
      <c r="B214" s="46" t="s">
        <v>16</v>
      </c>
      <c r="C214" s="90" t="s">
        <v>42</v>
      </c>
      <c r="D214" s="24"/>
      <c r="E214" s="11" t="s">
        <v>39</v>
      </c>
      <c r="F214" s="44" t="s">
        <v>5</v>
      </c>
      <c r="G214" s="12">
        <v>10000</v>
      </c>
      <c r="H214" s="12">
        <v>0</v>
      </c>
      <c r="I214" s="12"/>
      <c r="J214" s="89"/>
      <c r="K214" s="13"/>
    </row>
    <row r="215" spans="1:11" s="57" customFormat="1" x14ac:dyDescent="0.3">
      <c r="A215" s="73" t="s">
        <v>335</v>
      </c>
      <c r="B215" s="73" t="s">
        <v>16</v>
      </c>
      <c r="C215" s="65" t="s">
        <v>362</v>
      </c>
      <c r="D215" s="20"/>
      <c r="E215" s="9" t="s">
        <v>43</v>
      </c>
      <c r="F215" s="48" t="s">
        <v>5</v>
      </c>
      <c r="G215" s="10">
        <v>0</v>
      </c>
      <c r="H215" s="10">
        <v>0</v>
      </c>
      <c r="I215" s="10"/>
      <c r="J215" s="19"/>
      <c r="K215" s="23"/>
    </row>
    <row r="216" spans="1:11" s="59" customFormat="1" x14ac:dyDescent="0.3">
      <c r="A216" s="73" t="s">
        <v>336</v>
      </c>
      <c r="B216" s="73" t="s">
        <v>16</v>
      </c>
      <c r="C216" s="96" t="s">
        <v>363</v>
      </c>
      <c r="D216" s="20"/>
      <c r="E216" s="9" t="s">
        <v>150</v>
      </c>
      <c r="F216" s="48" t="s">
        <v>5</v>
      </c>
      <c r="G216" s="10">
        <v>0</v>
      </c>
      <c r="H216" s="10">
        <v>0</v>
      </c>
      <c r="I216" s="10"/>
      <c r="J216" s="19"/>
      <c r="K216" s="23"/>
    </row>
    <row r="217" spans="1:11" s="59" customFormat="1" x14ac:dyDescent="0.3">
      <c r="A217" s="73" t="s">
        <v>337</v>
      </c>
      <c r="B217" s="73" t="s">
        <v>16</v>
      </c>
      <c r="C217" s="65" t="s">
        <v>364</v>
      </c>
      <c r="D217" s="20"/>
      <c r="E217" s="9" t="s">
        <v>27</v>
      </c>
      <c r="F217" s="48" t="s">
        <v>5</v>
      </c>
      <c r="G217" s="10">
        <v>0</v>
      </c>
      <c r="H217" s="10">
        <v>0</v>
      </c>
      <c r="I217" s="10"/>
      <c r="J217" s="19"/>
      <c r="K217" s="23"/>
    </row>
    <row r="218" spans="1:11" s="57" customFormat="1" x14ac:dyDescent="0.3">
      <c r="A218" s="27" t="s">
        <v>338</v>
      </c>
      <c r="B218" s="27" t="s">
        <v>16</v>
      </c>
      <c r="C218" s="60" t="s">
        <v>365</v>
      </c>
      <c r="D218" s="51"/>
      <c r="E218" s="50" t="s">
        <v>413</v>
      </c>
      <c r="F218" s="52" t="s">
        <v>5</v>
      </c>
      <c r="G218" s="53">
        <v>34590.400000000001</v>
      </c>
      <c r="H218" s="53">
        <v>34590.400000000001</v>
      </c>
      <c r="I218" s="53"/>
      <c r="J218" s="122"/>
      <c r="K218" s="54"/>
    </row>
    <row r="219" spans="1:11" s="59" customFormat="1" x14ac:dyDescent="0.3">
      <c r="A219" s="46" t="s">
        <v>339</v>
      </c>
      <c r="B219" s="46" t="s">
        <v>16</v>
      </c>
      <c r="C219" s="90" t="s">
        <v>90</v>
      </c>
      <c r="D219" s="24"/>
      <c r="E219" s="11" t="s">
        <v>27</v>
      </c>
      <c r="F219" s="44" t="s">
        <v>5</v>
      </c>
      <c r="G219" s="12">
        <v>4960</v>
      </c>
      <c r="H219" s="12">
        <v>1200</v>
      </c>
      <c r="I219" s="12"/>
      <c r="J219" s="44"/>
      <c r="K219" s="13"/>
    </row>
    <row r="220" spans="1:11" s="59" customFormat="1" x14ac:dyDescent="0.3">
      <c r="A220" s="73" t="s">
        <v>340</v>
      </c>
      <c r="B220" s="73" t="s">
        <v>16</v>
      </c>
      <c r="C220" s="65" t="s">
        <v>91</v>
      </c>
      <c r="D220" s="20"/>
      <c r="E220" s="9" t="s">
        <v>150</v>
      </c>
      <c r="F220" s="48" t="s">
        <v>5</v>
      </c>
      <c r="G220" s="10">
        <v>0</v>
      </c>
      <c r="H220" s="10">
        <v>0</v>
      </c>
      <c r="I220" s="10"/>
      <c r="J220" s="48"/>
      <c r="K220" s="23"/>
    </row>
    <row r="221" spans="1:11" s="59" customFormat="1" x14ac:dyDescent="0.3">
      <c r="A221" s="152" t="s">
        <v>341</v>
      </c>
      <c r="B221" s="152" t="s">
        <v>16</v>
      </c>
      <c r="C221" s="90" t="s">
        <v>92</v>
      </c>
      <c r="D221" s="153"/>
      <c r="E221" s="154" t="s">
        <v>28</v>
      </c>
      <c r="F221" s="155" t="s">
        <v>5</v>
      </c>
      <c r="G221" s="156">
        <v>2000</v>
      </c>
      <c r="H221" s="156">
        <v>0</v>
      </c>
      <c r="I221" s="156"/>
      <c r="J221" s="155"/>
      <c r="K221" s="176"/>
    </row>
    <row r="222" spans="1:11" s="57" customFormat="1" x14ac:dyDescent="0.3">
      <c r="A222" s="27" t="s">
        <v>342</v>
      </c>
      <c r="B222" s="27" t="s">
        <v>16</v>
      </c>
      <c r="C222" s="61" t="s">
        <v>93</v>
      </c>
      <c r="D222" s="51"/>
      <c r="E222" s="50" t="s">
        <v>28</v>
      </c>
      <c r="F222" s="52" t="s">
        <v>5</v>
      </c>
      <c r="G222" s="53">
        <v>7998.4</v>
      </c>
      <c r="H222" s="53">
        <v>7998.4</v>
      </c>
      <c r="I222" s="53"/>
      <c r="J222" s="52"/>
      <c r="K222" s="54"/>
    </row>
    <row r="223" spans="1:11" s="57" customFormat="1" x14ac:dyDescent="0.3">
      <c r="A223" s="27" t="s">
        <v>343</v>
      </c>
      <c r="B223" s="27" t="s">
        <v>16</v>
      </c>
      <c r="C223" s="61" t="s">
        <v>94</v>
      </c>
      <c r="D223" s="39"/>
      <c r="E223" s="50" t="s">
        <v>43</v>
      </c>
      <c r="F223" s="52" t="s">
        <v>30</v>
      </c>
      <c r="G223" s="69">
        <v>784.34</v>
      </c>
      <c r="H223" s="123">
        <v>784.34</v>
      </c>
      <c r="I223" s="53"/>
      <c r="J223" s="52"/>
      <c r="K223" s="54"/>
    </row>
    <row r="224" spans="1:11" s="59" customFormat="1" x14ac:dyDescent="0.3">
      <c r="A224" s="224" t="s">
        <v>344</v>
      </c>
      <c r="B224" s="224" t="s">
        <v>16</v>
      </c>
      <c r="C224" s="257" t="s">
        <v>95</v>
      </c>
      <c r="D224" s="239"/>
      <c r="E224" s="225" t="s">
        <v>41</v>
      </c>
      <c r="F224" s="227" t="s">
        <v>5</v>
      </c>
      <c r="G224" s="240">
        <v>83270</v>
      </c>
      <c r="H224" s="241">
        <v>75000</v>
      </c>
      <c r="I224" s="228"/>
      <c r="J224" s="227"/>
      <c r="K224" s="236"/>
    </row>
    <row r="225" spans="1:11" s="59" customFormat="1" x14ac:dyDescent="0.3">
      <c r="A225" s="27" t="s">
        <v>345</v>
      </c>
      <c r="B225" s="27" t="s">
        <v>16</v>
      </c>
      <c r="C225" s="61" t="s">
        <v>366</v>
      </c>
      <c r="D225" s="51"/>
      <c r="E225" s="50" t="s">
        <v>44</v>
      </c>
      <c r="F225" s="52" t="s">
        <v>5</v>
      </c>
      <c r="G225" s="53">
        <v>5000</v>
      </c>
      <c r="H225" s="53">
        <v>5000</v>
      </c>
      <c r="I225" s="53"/>
      <c r="J225" s="52"/>
      <c r="K225" s="54"/>
    </row>
    <row r="226" spans="1:11" s="59" customFormat="1" x14ac:dyDescent="0.3">
      <c r="A226" s="66" t="s">
        <v>346</v>
      </c>
      <c r="B226" s="66" t="s">
        <v>16</v>
      </c>
      <c r="C226" s="120" t="s">
        <v>367</v>
      </c>
      <c r="D226" s="30"/>
      <c r="E226" s="29" t="s">
        <v>50</v>
      </c>
      <c r="F226" s="49" t="s">
        <v>30</v>
      </c>
      <c r="G226" s="31">
        <v>0</v>
      </c>
      <c r="H226" s="31">
        <v>0</v>
      </c>
      <c r="I226" s="31"/>
      <c r="J226" s="121"/>
      <c r="K226" s="33"/>
    </row>
    <row r="227" spans="1:11" s="57" customFormat="1" x14ac:dyDescent="0.3">
      <c r="A227" s="27" t="s">
        <v>347</v>
      </c>
      <c r="B227" s="27" t="s">
        <v>16</v>
      </c>
      <c r="C227" s="61" t="s">
        <v>368</v>
      </c>
      <c r="D227" s="51"/>
      <c r="E227" s="50" t="s">
        <v>26</v>
      </c>
      <c r="F227" s="52" t="s">
        <v>5</v>
      </c>
      <c r="G227" s="53">
        <v>5035</v>
      </c>
      <c r="H227" s="53">
        <v>5035</v>
      </c>
      <c r="I227" s="53"/>
      <c r="J227" s="124"/>
      <c r="K227" s="54"/>
    </row>
    <row r="228" spans="1:11" s="59" customFormat="1" x14ac:dyDescent="0.3">
      <c r="A228" s="66" t="s">
        <v>348</v>
      </c>
      <c r="B228" s="66" t="s">
        <v>16</v>
      </c>
      <c r="C228" s="120" t="s">
        <v>369</v>
      </c>
      <c r="D228" s="30"/>
      <c r="E228" s="29" t="s">
        <v>50</v>
      </c>
      <c r="F228" s="49" t="s">
        <v>30</v>
      </c>
      <c r="G228" s="31">
        <v>0</v>
      </c>
      <c r="H228" s="31">
        <v>0</v>
      </c>
      <c r="I228" s="31"/>
      <c r="J228" s="121"/>
      <c r="K228" s="33"/>
    </row>
    <row r="229" spans="1:11" s="59" customFormat="1" x14ac:dyDescent="0.3">
      <c r="A229" s="66" t="s">
        <v>349</v>
      </c>
      <c r="B229" s="66" t="s">
        <v>16</v>
      </c>
      <c r="C229" s="120" t="s">
        <v>370</v>
      </c>
      <c r="D229" s="30"/>
      <c r="E229" s="29" t="s">
        <v>50</v>
      </c>
      <c r="F229" s="49" t="s">
        <v>30</v>
      </c>
      <c r="G229" s="31">
        <v>0</v>
      </c>
      <c r="H229" s="31">
        <v>0</v>
      </c>
      <c r="I229" s="31"/>
      <c r="J229" s="121"/>
      <c r="K229" s="33"/>
    </row>
    <row r="230" spans="1:11" s="57" customFormat="1" x14ac:dyDescent="0.3">
      <c r="A230" s="224" t="s">
        <v>350</v>
      </c>
      <c r="B230" s="224" t="s">
        <v>16</v>
      </c>
      <c r="C230" s="257" t="s">
        <v>25</v>
      </c>
      <c r="D230" s="226"/>
      <c r="E230" s="225" t="s">
        <v>27</v>
      </c>
      <c r="F230" s="227" t="s">
        <v>5</v>
      </c>
      <c r="G230" s="228">
        <v>57210</v>
      </c>
      <c r="H230" s="228">
        <v>55768</v>
      </c>
      <c r="I230" s="228"/>
      <c r="J230" s="258"/>
      <c r="K230" s="236"/>
    </row>
    <row r="231" spans="1:11" s="57" customFormat="1" x14ac:dyDescent="0.3">
      <c r="A231" s="46" t="s">
        <v>351</v>
      </c>
      <c r="B231" s="46" t="s">
        <v>16</v>
      </c>
      <c r="C231" s="90" t="s">
        <v>371</v>
      </c>
      <c r="D231" s="24"/>
      <c r="E231" s="11" t="s">
        <v>39</v>
      </c>
      <c r="F231" s="44" t="s">
        <v>5</v>
      </c>
      <c r="G231" s="12">
        <v>2500</v>
      </c>
      <c r="H231" s="12">
        <v>0</v>
      </c>
      <c r="I231" s="12"/>
      <c r="J231" s="140"/>
      <c r="K231" s="13"/>
    </row>
    <row r="232" spans="1:11" s="59" customFormat="1" x14ac:dyDescent="0.3">
      <c r="A232" s="66" t="s">
        <v>352</v>
      </c>
      <c r="B232" s="66" t="s">
        <v>16</v>
      </c>
      <c r="C232" s="120" t="s">
        <v>372</v>
      </c>
      <c r="D232" s="30"/>
      <c r="E232" s="29" t="s">
        <v>50</v>
      </c>
      <c r="F232" s="49" t="s">
        <v>30</v>
      </c>
      <c r="G232" s="31">
        <v>0</v>
      </c>
      <c r="H232" s="31">
        <v>0</v>
      </c>
      <c r="I232" s="31"/>
      <c r="J232" s="121"/>
      <c r="K232" s="33"/>
    </row>
    <row r="233" spans="1:11" s="59" customFormat="1" x14ac:dyDescent="0.3">
      <c r="A233" s="46" t="s">
        <v>353</v>
      </c>
      <c r="B233" s="46" t="s">
        <v>16</v>
      </c>
      <c r="C233" s="90" t="s">
        <v>373</v>
      </c>
      <c r="D233" s="24"/>
      <c r="E233" s="11" t="s">
        <v>39</v>
      </c>
      <c r="F233" s="44" t="s">
        <v>5</v>
      </c>
      <c r="G233" s="12">
        <v>5000</v>
      </c>
      <c r="H233" s="12">
        <v>0</v>
      </c>
      <c r="I233" s="12"/>
      <c r="J233" s="140"/>
      <c r="K233" s="13"/>
    </row>
    <row r="234" spans="1:11" s="59" customFormat="1" x14ac:dyDescent="0.3">
      <c r="A234" s="27" t="s">
        <v>354</v>
      </c>
      <c r="B234" s="27" t="s">
        <v>16</v>
      </c>
      <c r="C234" s="61" t="s">
        <v>374</v>
      </c>
      <c r="D234" s="51"/>
      <c r="E234" s="50" t="s">
        <v>43</v>
      </c>
      <c r="F234" s="52" t="s">
        <v>5</v>
      </c>
      <c r="G234" s="53">
        <v>7000</v>
      </c>
      <c r="H234" s="53">
        <v>7000</v>
      </c>
      <c r="I234" s="53"/>
      <c r="J234" s="124"/>
      <c r="K234" s="54"/>
    </row>
    <row r="235" spans="1:11" s="59" customFormat="1" x14ac:dyDescent="0.3">
      <c r="A235" s="27" t="s">
        <v>355</v>
      </c>
      <c r="B235" s="27" t="s">
        <v>16</v>
      </c>
      <c r="C235" s="61" t="s">
        <v>375</v>
      </c>
      <c r="D235" s="51"/>
      <c r="E235" s="50" t="s">
        <v>45</v>
      </c>
      <c r="F235" s="52" t="s">
        <v>5</v>
      </c>
      <c r="G235" s="53">
        <v>8000</v>
      </c>
      <c r="H235" s="53">
        <v>6626</v>
      </c>
      <c r="I235" s="53"/>
      <c r="J235" s="124"/>
      <c r="K235" s="54"/>
    </row>
    <row r="236" spans="1:11" s="59" customFormat="1" x14ac:dyDescent="0.3">
      <c r="A236" s="46" t="s">
        <v>356</v>
      </c>
      <c r="B236" s="46" t="s">
        <v>16</v>
      </c>
      <c r="C236" s="90" t="s">
        <v>376</v>
      </c>
      <c r="D236" s="24"/>
      <c r="E236" s="11" t="s">
        <v>28</v>
      </c>
      <c r="F236" s="44" t="s">
        <v>5</v>
      </c>
      <c r="G236" s="12">
        <v>12862</v>
      </c>
      <c r="H236" s="12">
        <v>0</v>
      </c>
      <c r="I236" s="12"/>
      <c r="J236" s="140"/>
      <c r="K236" s="13"/>
    </row>
    <row r="237" spans="1:11" s="59" customFormat="1" x14ac:dyDescent="0.3">
      <c r="A237" s="46" t="s">
        <v>357</v>
      </c>
      <c r="B237" s="46" t="s">
        <v>16</v>
      </c>
      <c r="C237" s="126" t="s">
        <v>377</v>
      </c>
      <c r="D237" s="24"/>
      <c r="E237" s="11" t="s">
        <v>27</v>
      </c>
      <c r="F237" s="44" t="s">
        <v>5</v>
      </c>
      <c r="G237" s="12">
        <v>5000</v>
      </c>
      <c r="H237" s="12">
        <v>0</v>
      </c>
      <c r="I237" s="12"/>
      <c r="J237" s="140"/>
      <c r="K237" s="13"/>
    </row>
    <row r="238" spans="1:11" s="59" customFormat="1" x14ac:dyDescent="0.3">
      <c r="A238" s="46" t="s">
        <v>358</v>
      </c>
      <c r="B238" s="46" t="s">
        <v>16</v>
      </c>
      <c r="C238" s="126" t="s">
        <v>378</v>
      </c>
      <c r="D238" s="24"/>
      <c r="E238" s="11" t="s">
        <v>27</v>
      </c>
      <c r="F238" s="44" t="s">
        <v>5</v>
      </c>
      <c r="G238" s="12">
        <v>10000</v>
      </c>
      <c r="H238" s="12">
        <v>0</v>
      </c>
      <c r="I238" s="12"/>
      <c r="J238" s="140"/>
      <c r="K238" s="13"/>
    </row>
    <row r="239" spans="1:11" s="59" customFormat="1" x14ac:dyDescent="0.3">
      <c r="A239" s="46" t="s">
        <v>359</v>
      </c>
      <c r="B239" s="46" t="s">
        <v>16</v>
      </c>
      <c r="C239" s="126" t="s">
        <v>379</v>
      </c>
      <c r="D239" s="24"/>
      <c r="E239" s="11" t="s">
        <v>39</v>
      </c>
      <c r="F239" s="44" t="s">
        <v>5</v>
      </c>
      <c r="G239" s="12">
        <v>10000</v>
      </c>
      <c r="H239" s="12">
        <v>0</v>
      </c>
      <c r="I239" s="12"/>
      <c r="J239" s="140"/>
      <c r="K239" s="13"/>
    </row>
    <row r="240" spans="1:11" s="59" customFormat="1" x14ac:dyDescent="0.3">
      <c r="A240" s="66" t="s">
        <v>451</v>
      </c>
      <c r="B240" s="66" t="s">
        <v>16</v>
      </c>
      <c r="C240" s="132" t="s">
        <v>531</v>
      </c>
      <c r="D240" s="30"/>
      <c r="E240" s="29" t="s">
        <v>50</v>
      </c>
      <c r="F240" s="49" t="s">
        <v>30</v>
      </c>
      <c r="G240" s="31">
        <v>0</v>
      </c>
      <c r="H240" s="31">
        <v>0</v>
      </c>
      <c r="I240" s="31"/>
      <c r="J240" s="121"/>
      <c r="K240" s="112"/>
    </row>
    <row r="241" spans="1:11" s="59" customFormat="1" x14ac:dyDescent="0.3">
      <c r="A241" s="66" t="s">
        <v>452</v>
      </c>
      <c r="B241" s="66" t="s">
        <v>16</v>
      </c>
      <c r="C241" s="132" t="s">
        <v>473</v>
      </c>
      <c r="D241" s="30"/>
      <c r="E241" s="29" t="s">
        <v>50</v>
      </c>
      <c r="F241" s="49" t="s">
        <v>30</v>
      </c>
      <c r="G241" s="31">
        <v>0</v>
      </c>
      <c r="H241" s="31">
        <v>0</v>
      </c>
      <c r="I241" s="31"/>
      <c r="J241" s="121"/>
      <c r="K241" s="112"/>
    </row>
    <row r="242" spans="1:11" s="59" customFormat="1" x14ac:dyDescent="0.3">
      <c r="A242" s="46" t="s">
        <v>453</v>
      </c>
      <c r="B242" s="46" t="s">
        <v>16</v>
      </c>
      <c r="C242" s="175" t="s">
        <v>475</v>
      </c>
      <c r="D242" s="24"/>
      <c r="E242" s="11" t="s">
        <v>28</v>
      </c>
      <c r="F242" s="44" t="s">
        <v>5</v>
      </c>
      <c r="G242" s="12">
        <v>2000</v>
      </c>
      <c r="H242" s="12">
        <v>0</v>
      </c>
      <c r="I242" s="12"/>
      <c r="J242" s="140"/>
      <c r="K242" s="137"/>
    </row>
    <row r="243" spans="1:11" s="59" customFormat="1" x14ac:dyDescent="0.3">
      <c r="A243" s="46" t="s">
        <v>454</v>
      </c>
      <c r="B243" s="46" t="s">
        <v>16</v>
      </c>
      <c r="C243" s="175" t="s">
        <v>25</v>
      </c>
      <c r="D243" s="24"/>
      <c r="E243" s="11" t="s">
        <v>27</v>
      </c>
      <c r="F243" s="44" t="s">
        <v>5</v>
      </c>
      <c r="G243" s="12">
        <v>27500</v>
      </c>
      <c r="H243" s="12">
        <v>6442</v>
      </c>
      <c r="I243" s="12"/>
      <c r="J243" s="140"/>
      <c r="K243" s="137"/>
    </row>
    <row r="244" spans="1:11" s="59" customFormat="1" x14ac:dyDescent="0.3">
      <c r="A244" s="46" t="s">
        <v>455</v>
      </c>
      <c r="B244" s="46" t="s">
        <v>16</v>
      </c>
      <c r="C244" s="175" t="s">
        <v>474</v>
      </c>
      <c r="D244" s="24"/>
      <c r="E244" s="11" t="s">
        <v>39</v>
      </c>
      <c r="F244" s="44" t="s">
        <v>5</v>
      </c>
      <c r="G244" s="12">
        <v>2500</v>
      </c>
      <c r="H244" s="12">
        <v>0</v>
      </c>
      <c r="I244" s="12"/>
      <c r="J244" s="140"/>
      <c r="K244" s="137"/>
    </row>
    <row r="245" spans="1:11" s="59" customFormat="1" x14ac:dyDescent="0.3">
      <c r="A245" s="246" t="s">
        <v>498</v>
      </c>
      <c r="B245" s="246" t="s">
        <v>16</v>
      </c>
      <c r="C245" s="276" t="s">
        <v>648</v>
      </c>
      <c r="D245" s="270"/>
      <c r="E245" s="248" t="s">
        <v>50</v>
      </c>
      <c r="F245" s="249" t="s">
        <v>30</v>
      </c>
      <c r="G245" s="252">
        <v>7300</v>
      </c>
      <c r="H245" s="252">
        <v>7300</v>
      </c>
      <c r="I245" s="252"/>
      <c r="J245" s="277"/>
      <c r="K245" s="254"/>
    </row>
    <row r="246" spans="1:11" s="59" customFormat="1" x14ac:dyDescent="0.3">
      <c r="A246" s="27" t="s">
        <v>595</v>
      </c>
      <c r="B246" s="27" t="s">
        <v>16</v>
      </c>
      <c r="C246" s="50" t="s">
        <v>599</v>
      </c>
      <c r="D246" s="51"/>
      <c r="E246" s="50" t="s">
        <v>27</v>
      </c>
      <c r="F246" s="52" t="s">
        <v>5</v>
      </c>
      <c r="G246" s="53">
        <v>100000</v>
      </c>
      <c r="H246" s="53">
        <v>100000</v>
      </c>
      <c r="I246" s="53"/>
      <c r="J246" s="124"/>
      <c r="K246" s="195"/>
    </row>
    <row r="247" spans="1:11" s="59" customFormat="1" x14ac:dyDescent="0.3">
      <c r="A247" s="46" t="s">
        <v>596</v>
      </c>
      <c r="B247" s="46" t="s">
        <v>16</v>
      </c>
      <c r="C247" s="11" t="s">
        <v>600</v>
      </c>
      <c r="D247" s="208"/>
      <c r="E247" s="212"/>
      <c r="F247" s="44" t="s">
        <v>5</v>
      </c>
      <c r="G247" s="12">
        <v>1700</v>
      </c>
      <c r="H247" s="12">
        <v>1694.7</v>
      </c>
      <c r="I247" s="209"/>
      <c r="J247" s="210"/>
      <c r="K247" s="211"/>
    </row>
    <row r="248" spans="1:11" s="59" customFormat="1" x14ac:dyDescent="0.3">
      <c r="A248" s="46" t="s">
        <v>597</v>
      </c>
      <c r="B248" s="46" t="s">
        <v>16</v>
      </c>
      <c r="C248" s="11" t="s">
        <v>601</v>
      </c>
      <c r="D248" s="208"/>
      <c r="E248" s="11" t="s">
        <v>43</v>
      </c>
      <c r="F248" s="44" t="s">
        <v>5</v>
      </c>
      <c r="G248" s="12">
        <v>3000</v>
      </c>
      <c r="H248" s="12">
        <v>0</v>
      </c>
      <c r="I248" s="209"/>
      <c r="J248" s="210"/>
      <c r="K248" s="211"/>
    </row>
    <row r="249" spans="1:11" s="59" customFormat="1" x14ac:dyDescent="0.3">
      <c r="A249" s="46" t="s">
        <v>598</v>
      </c>
      <c r="B249" s="46" t="s">
        <v>16</v>
      </c>
      <c r="C249" s="11" t="s">
        <v>602</v>
      </c>
      <c r="D249" s="208"/>
      <c r="E249" s="11" t="s">
        <v>413</v>
      </c>
      <c r="F249" s="44" t="s">
        <v>5</v>
      </c>
      <c r="G249" s="12">
        <v>14000</v>
      </c>
      <c r="H249" s="12">
        <v>0</v>
      </c>
      <c r="I249" s="209"/>
      <c r="J249" s="210"/>
      <c r="K249" s="211"/>
    </row>
    <row r="250" spans="1:11" s="59" customFormat="1" x14ac:dyDescent="0.3">
      <c r="A250" s="214" t="s">
        <v>649</v>
      </c>
      <c r="B250" s="214" t="s">
        <v>16</v>
      </c>
      <c r="C250" s="222" t="s">
        <v>650</v>
      </c>
      <c r="D250" s="216"/>
      <c r="E250" s="222" t="s">
        <v>26</v>
      </c>
      <c r="F250" s="218" t="s">
        <v>30</v>
      </c>
      <c r="G250" s="219">
        <v>13891.6</v>
      </c>
      <c r="H250" s="219">
        <v>13891.6</v>
      </c>
      <c r="I250" s="219"/>
      <c r="J250" s="259"/>
      <c r="K250" s="223"/>
    </row>
    <row r="251" spans="1:11" s="58" customFormat="1" x14ac:dyDescent="0.3">
      <c r="A251" s="27" t="s">
        <v>380</v>
      </c>
      <c r="B251" s="27" t="s">
        <v>14</v>
      </c>
      <c r="C251" s="60" t="s">
        <v>414</v>
      </c>
      <c r="D251" s="51"/>
      <c r="E251" s="50" t="s">
        <v>28</v>
      </c>
      <c r="F251" s="52" t="s">
        <v>5</v>
      </c>
      <c r="G251" s="53">
        <v>3787.85</v>
      </c>
      <c r="H251" s="53">
        <v>3787.85</v>
      </c>
      <c r="I251" s="53"/>
      <c r="J251" s="39"/>
      <c r="K251" s="54"/>
    </row>
    <row r="252" spans="1:11" s="70" customFormat="1" x14ac:dyDescent="0.3">
      <c r="A252" s="27" t="s">
        <v>381</v>
      </c>
      <c r="B252" s="27" t="s">
        <v>14</v>
      </c>
      <c r="C252" s="61" t="s">
        <v>415</v>
      </c>
      <c r="D252" s="51"/>
      <c r="E252" s="50" t="s">
        <v>50</v>
      </c>
      <c r="F252" s="52" t="s">
        <v>5</v>
      </c>
      <c r="G252" s="53">
        <v>1805.09</v>
      </c>
      <c r="H252" s="53">
        <v>1136.52</v>
      </c>
      <c r="I252" s="53"/>
      <c r="J252" s="56"/>
      <c r="K252" s="54"/>
    </row>
    <row r="253" spans="1:11" s="8" customFormat="1" x14ac:dyDescent="0.3">
      <c r="A253" s="19" t="s">
        <v>382</v>
      </c>
      <c r="B253" s="73" t="s">
        <v>14</v>
      </c>
      <c r="C253" s="65" t="s">
        <v>416</v>
      </c>
      <c r="D253" s="20"/>
      <c r="E253" s="9" t="s">
        <v>26</v>
      </c>
      <c r="F253" s="48" t="s">
        <v>5</v>
      </c>
      <c r="G253" s="10">
        <v>0</v>
      </c>
      <c r="H253" s="10">
        <v>0</v>
      </c>
      <c r="I253" s="19"/>
      <c r="J253" s="28"/>
      <c r="K253" s="19"/>
    </row>
    <row r="254" spans="1:11" s="58" customFormat="1" x14ac:dyDescent="0.3">
      <c r="A254" s="39" t="s">
        <v>383</v>
      </c>
      <c r="B254" s="27" t="s">
        <v>14</v>
      </c>
      <c r="C254" s="125" t="s">
        <v>417</v>
      </c>
      <c r="D254" s="51"/>
      <c r="E254" s="50" t="s">
        <v>27</v>
      </c>
      <c r="F254" s="52" t="s">
        <v>5</v>
      </c>
      <c r="G254" s="53">
        <v>25000</v>
      </c>
      <c r="H254" s="53">
        <v>25000</v>
      </c>
      <c r="I254" s="39"/>
      <c r="J254" s="56"/>
      <c r="K254" s="39"/>
    </row>
    <row r="255" spans="1:11" s="70" customFormat="1" x14ac:dyDescent="0.3">
      <c r="A255" s="27" t="s">
        <v>384</v>
      </c>
      <c r="B255" s="27" t="s">
        <v>14</v>
      </c>
      <c r="C255" s="125" t="s">
        <v>103</v>
      </c>
      <c r="D255" s="51"/>
      <c r="E255" s="50" t="s">
        <v>50</v>
      </c>
      <c r="F255" s="52" t="s">
        <v>5</v>
      </c>
      <c r="G255" s="53">
        <v>2857.24</v>
      </c>
      <c r="H255" s="53">
        <v>2857.24</v>
      </c>
      <c r="I255" s="53"/>
      <c r="J255" s="56"/>
      <c r="K255" s="54"/>
    </row>
    <row r="256" spans="1:11" s="8" customFormat="1" x14ac:dyDescent="0.3">
      <c r="A256" s="73" t="s">
        <v>385</v>
      </c>
      <c r="B256" s="73" t="s">
        <v>14</v>
      </c>
      <c r="C256" s="86" t="s">
        <v>71</v>
      </c>
      <c r="D256" s="20"/>
      <c r="E256" s="9" t="s">
        <v>45</v>
      </c>
      <c r="F256" s="48" t="s">
        <v>5</v>
      </c>
      <c r="G256" s="10">
        <v>0</v>
      </c>
      <c r="H256" s="10">
        <v>0</v>
      </c>
      <c r="I256" s="10"/>
      <c r="J256" s="28"/>
      <c r="K256" s="23"/>
    </row>
    <row r="257" spans="1:11" s="70" customFormat="1" x14ac:dyDescent="0.3">
      <c r="A257" s="46" t="s">
        <v>386</v>
      </c>
      <c r="B257" s="46" t="s">
        <v>14</v>
      </c>
      <c r="C257" s="114" t="s">
        <v>418</v>
      </c>
      <c r="D257" s="24"/>
      <c r="E257" s="11" t="s">
        <v>27</v>
      </c>
      <c r="F257" s="44" t="s">
        <v>5</v>
      </c>
      <c r="G257" s="12">
        <v>1800</v>
      </c>
      <c r="H257" s="12">
        <v>0</v>
      </c>
      <c r="I257" s="12"/>
      <c r="J257" s="25"/>
      <c r="K257" s="13"/>
    </row>
    <row r="258" spans="1:11" s="70" customFormat="1" x14ac:dyDescent="0.3">
      <c r="A258" s="46" t="s">
        <v>387</v>
      </c>
      <c r="B258" s="46" t="s">
        <v>14</v>
      </c>
      <c r="C258" s="82" t="s">
        <v>102</v>
      </c>
      <c r="D258" s="24"/>
      <c r="E258" s="11" t="s">
        <v>39</v>
      </c>
      <c r="F258" s="44" t="s">
        <v>5</v>
      </c>
      <c r="G258" s="12">
        <v>2500</v>
      </c>
      <c r="H258" s="12">
        <v>0</v>
      </c>
      <c r="I258" s="12"/>
      <c r="J258" s="25"/>
      <c r="K258" s="13"/>
    </row>
    <row r="259" spans="1:11" s="58" customFormat="1" x14ac:dyDescent="0.3">
      <c r="A259" s="27" t="s">
        <v>388</v>
      </c>
      <c r="B259" s="27" t="s">
        <v>14</v>
      </c>
      <c r="C259" s="85" t="s">
        <v>72</v>
      </c>
      <c r="D259" s="51"/>
      <c r="E259" s="50" t="s">
        <v>26</v>
      </c>
      <c r="F259" s="52" t="s">
        <v>5</v>
      </c>
      <c r="G259" s="53">
        <v>41629.69</v>
      </c>
      <c r="H259" s="53">
        <v>41581.31</v>
      </c>
      <c r="I259" s="53"/>
      <c r="J259" s="56"/>
      <c r="K259" s="54"/>
    </row>
    <row r="260" spans="1:11" s="70" customFormat="1" x14ac:dyDescent="0.3">
      <c r="A260" s="46" t="s">
        <v>389</v>
      </c>
      <c r="B260" s="46" t="s">
        <v>14</v>
      </c>
      <c r="C260" s="82" t="s">
        <v>419</v>
      </c>
      <c r="D260" s="24"/>
      <c r="E260" s="11" t="s">
        <v>27</v>
      </c>
      <c r="F260" s="44" t="s">
        <v>5</v>
      </c>
      <c r="G260" s="12">
        <v>4000</v>
      </c>
      <c r="H260" s="12">
        <v>0</v>
      </c>
      <c r="I260" s="12"/>
      <c r="J260" s="25"/>
      <c r="K260" s="13"/>
    </row>
    <row r="261" spans="1:11" s="70" customFormat="1" x14ac:dyDescent="0.3">
      <c r="A261" s="73" t="s">
        <v>456</v>
      </c>
      <c r="B261" s="73" t="s">
        <v>14</v>
      </c>
      <c r="C261" s="129" t="s">
        <v>483</v>
      </c>
      <c r="D261" s="20"/>
      <c r="E261" s="9" t="s">
        <v>27</v>
      </c>
      <c r="F261" s="48" t="s">
        <v>5</v>
      </c>
      <c r="G261" s="10">
        <v>0</v>
      </c>
      <c r="H261" s="10">
        <v>0</v>
      </c>
      <c r="I261" s="10"/>
      <c r="J261" s="28"/>
      <c r="K261" s="116"/>
    </row>
    <row r="262" spans="1:11" s="70" customFormat="1" x14ac:dyDescent="0.3">
      <c r="A262" s="27" t="s">
        <v>457</v>
      </c>
      <c r="B262" s="27" t="s">
        <v>14</v>
      </c>
      <c r="C262" s="213" t="s">
        <v>484</v>
      </c>
      <c r="D262" s="51"/>
      <c r="E262" s="50" t="s">
        <v>27</v>
      </c>
      <c r="F262" s="52" t="s">
        <v>5</v>
      </c>
      <c r="G262" s="53">
        <v>5600</v>
      </c>
      <c r="H262" s="53">
        <v>5600</v>
      </c>
      <c r="I262" s="53"/>
      <c r="J262" s="56"/>
      <c r="K262" s="195"/>
    </row>
    <row r="263" spans="1:11" s="70" customFormat="1" x14ac:dyDescent="0.3">
      <c r="A263" s="27" t="s">
        <v>458</v>
      </c>
      <c r="B263" s="27" t="s">
        <v>14</v>
      </c>
      <c r="C263" s="213" t="s">
        <v>485</v>
      </c>
      <c r="D263" s="51"/>
      <c r="E263" s="50" t="s">
        <v>27</v>
      </c>
      <c r="F263" s="52" t="s">
        <v>5</v>
      </c>
      <c r="G263" s="53">
        <v>20000</v>
      </c>
      <c r="H263" s="53">
        <v>20000</v>
      </c>
      <c r="I263" s="53"/>
      <c r="J263" s="56"/>
      <c r="K263" s="195"/>
    </row>
    <row r="264" spans="1:11" s="70" customFormat="1" x14ac:dyDescent="0.3">
      <c r="A264" s="46" t="s">
        <v>459</v>
      </c>
      <c r="B264" s="46" t="s">
        <v>14</v>
      </c>
      <c r="C264" s="175" t="s">
        <v>375</v>
      </c>
      <c r="D264" s="24"/>
      <c r="E264" s="11" t="s">
        <v>45</v>
      </c>
      <c r="F264" s="44" t="s">
        <v>5</v>
      </c>
      <c r="G264" s="12">
        <v>10000</v>
      </c>
      <c r="H264" s="12">
        <v>4334.55</v>
      </c>
      <c r="I264" s="12"/>
      <c r="J264" s="25"/>
      <c r="K264" s="137"/>
    </row>
    <row r="265" spans="1:11" s="70" customFormat="1" x14ac:dyDescent="0.3">
      <c r="A265" s="66" t="s">
        <v>460</v>
      </c>
      <c r="B265" s="66" t="s">
        <v>14</v>
      </c>
      <c r="C265" s="132" t="s">
        <v>476</v>
      </c>
      <c r="D265" s="30"/>
      <c r="E265" s="29" t="s">
        <v>50</v>
      </c>
      <c r="F265" s="49" t="s">
        <v>30</v>
      </c>
      <c r="G265" s="31">
        <v>0</v>
      </c>
      <c r="H265" s="31">
        <v>0</v>
      </c>
      <c r="I265" s="31"/>
      <c r="J265" s="34"/>
      <c r="K265" s="112"/>
    </row>
    <row r="266" spans="1:11" s="70" customFormat="1" x14ac:dyDescent="0.3">
      <c r="A266" s="73" t="s">
        <v>461</v>
      </c>
      <c r="B266" s="73" t="s">
        <v>14</v>
      </c>
      <c r="C266" s="129" t="s">
        <v>486</v>
      </c>
      <c r="D266" s="20"/>
      <c r="E266" s="9" t="s">
        <v>50</v>
      </c>
      <c r="F266" s="48" t="s">
        <v>30</v>
      </c>
      <c r="G266" s="10">
        <v>0</v>
      </c>
      <c r="H266" s="10">
        <v>0</v>
      </c>
      <c r="I266" s="10"/>
      <c r="J266" s="28"/>
      <c r="K266" s="116"/>
    </row>
    <row r="267" spans="1:11" s="70" customFormat="1" x14ac:dyDescent="0.3">
      <c r="A267" s="46" t="s">
        <v>462</v>
      </c>
      <c r="B267" s="46" t="s">
        <v>14</v>
      </c>
      <c r="C267" s="175" t="s">
        <v>477</v>
      </c>
      <c r="D267" s="24"/>
      <c r="E267" s="11" t="s">
        <v>39</v>
      </c>
      <c r="F267" s="44" t="s">
        <v>5</v>
      </c>
      <c r="G267" s="12">
        <v>2500</v>
      </c>
      <c r="H267" s="12">
        <v>0</v>
      </c>
      <c r="I267" s="12"/>
      <c r="J267" s="25"/>
      <c r="K267" s="137"/>
    </row>
    <row r="268" spans="1:11" s="70" customFormat="1" x14ac:dyDescent="0.3">
      <c r="A268" s="66" t="s">
        <v>463</v>
      </c>
      <c r="B268" s="66" t="s">
        <v>14</v>
      </c>
      <c r="C268" s="132" t="s">
        <v>478</v>
      </c>
      <c r="D268" s="30"/>
      <c r="E268" s="29" t="s">
        <v>39</v>
      </c>
      <c r="F268" s="49" t="s">
        <v>30</v>
      </c>
      <c r="G268" s="31">
        <v>0</v>
      </c>
      <c r="H268" s="31">
        <v>0</v>
      </c>
      <c r="I268" s="31"/>
      <c r="J268" s="34"/>
      <c r="K268" s="112"/>
    </row>
    <row r="269" spans="1:11" s="70" customFormat="1" x14ac:dyDescent="0.3">
      <c r="A269" s="66" t="s">
        <v>603</v>
      </c>
      <c r="B269" s="66" t="s">
        <v>14</v>
      </c>
      <c r="C269" s="132" t="s">
        <v>605</v>
      </c>
      <c r="D269" s="182"/>
      <c r="E269" s="29" t="s">
        <v>50</v>
      </c>
      <c r="F269" s="49" t="s">
        <v>30</v>
      </c>
      <c r="G269" s="31">
        <v>0</v>
      </c>
      <c r="H269" s="31">
        <v>0</v>
      </c>
      <c r="I269" s="183"/>
      <c r="J269" s="184"/>
      <c r="K269" s="185"/>
    </row>
    <row r="270" spans="1:11" s="70" customFormat="1" x14ac:dyDescent="0.3">
      <c r="A270" s="66" t="s">
        <v>604</v>
      </c>
      <c r="B270" s="66" t="s">
        <v>14</v>
      </c>
      <c r="C270" s="132" t="s">
        <v>606</v>
      </c>
      <c r="D270" s="182"/>
      <c r="E270" s="29" t="s">
        <v>50</v>
      </c>
      <c r="F270" s="49" t="s">
        <v>30</v>
      </c>
      <c r="G270" s="31">
        <v>0</v>
      </c>
      <c r="H270" s="31">
        <v>0</v>
      </c>
      <c r="I270" s="183"/>
      <c r="J270" s="184"/>
      <c r="K270" s="185"/>
    </row>
    <row r="271" spans="1:11" s="70" customFormat="1" x14ac:dyDescent="0.3">
      <c r="A271" s="46" t="s">
        <v>675</v>
      </c>
      <c r="B271" s="46" t="s">
        <v>14</v>
      </c>
      <c r="C271" s="175" t="s">
        <v>655</v>
      </c>
      <c r="D271" s="24"/>
      <c r="E271" s="11" t="s">
        <v>37</v>
      </c>
      <c r="F271" s="44" t="s">
        <v>5</v>
      </c>
      <c r="G271" s="12">
        <v>15000</v>
      </c>
      <c r="H271" s="12">
        <v>0</v>
      </c>
      <c r="I271" s="12"/>
      <c r="J271" s="25"/>
      <c r="K271" s="137"/>
    </row>
    <row r="272" spans="1:11" s="70" customFormat="1" x14ac:dyDescent="0.3">
      <c r="A272" s="46" t="s">
        <v>676</v>
      </c>
      <c r="B272" s="46" t="s">
        <v>14</v>
      </c>
      <c r="C272" s="175" t="s">
        <v>656</v>
      </c>
      <c r="D272" s="24"/>
      <c r="E272" s="11" t="s">
        <v>27</v>
      </c>
      <c r="F272" s="44" t="s">
        <v>5</v>
      </c>
      <c r="G272" s="12">
        <v>10000</v>
      </c>
      <c r="H272" s="12">
        <v>0</v>
      </c>
      <c r="I272" s="12"/>
      <c r="J272" s="25"/>
      <c r="K272" s="137"/>
    </row>
    <row r="273" spans="1:11" s="70" customFormat="1" x14ac:dyDescent="0.3">
      <c r="A273" s="46" t="s">
        <v>677</v>
      </c>
      <c r="B273" s="46" t="s">
        <v>14</v>
      </c>
      <c r="C273" s="175" t="s">
        <v>657</v>
      </c>
      <c r="D273" s="24"/>
      <c r="E273" s="11" t="s">
        <v>27</v>
      </c>
      <c r="F273" s="44" t="s">
        <v>5</v>
      </c>
      <c r="G273" s="12">
        <v>5000</v>
      </c>
      <c r="H273" s="12">
        <v>0</v>
      </c>
      <c r="I273" s="12"/>
      <c r="J273" s="25"/>
      <c r="K273" s="137"/>
    </row>
    <row r="274" spans="1:11" s="70" customFormat="1" x14ac:dyDescent="0.3">
      <c r="A274" s="66" t="s">
        <v>678</v>
      </c>
      <c r="B274" s="66" t="s">
        <v>14</v>
      </c>
      <c r="C274" s="132" t="s">
        <v>658</v>
      </c>
      <c r="D274" s="30"/>
      <c r="E274" s="29" t="s">
        <v>50</v>
      </c>
      <c r="F274" s="49" t="s">
        <v>30</v>
      </c>
      <c r="G274" s="31">
        <v>0</v>
      </c>
      <c r="H274" s="31">
        <v>0</v>
      </c>
      <c r="I274" s="31"/>
      <c r="J274" s="34"/>
      <c r="K274" s="112"/>
    </row>
    <row r="275" spans="1:11" s="70" customFormat="1" x14ac:dyDescent="0.3">
      <c r="A275" s="66" t="s">
        <v>653</v>
      </c>
      <c r="B275" s="66" t="s">
        <v>14</v>
      </c>
      <c r="C275" s="132" t="s">
        <v>659</v>
      </c>
      <c r="D275" s="30"/>
      <c r="E275" s="29" t="s">
        <v>50</v>
      </c>
      <c r="F275" s="49" t="s">
        <v>30</v>
      </c>
      <c r="G275" s="31">
        <v>0</v>
      </c>
      <c r="H275" s="31">
        <v>0</v>
      </c>
      <c r="I275" s="31"/>
      <c r="J275" s="34"/>
      <c r="K275" s="112"/>
    </row>
    <row r="276" spans="1:11" s="70" customFormat="1" x14ac:dyDescent="0.3">
      <c r="A276" s="46" t="s">
        <v>680</v>
      </c>
      <c r="B276" s="46" t="s">
        <v>14</v>
      </c>
      <c r="C276" s="175" t="s">
        <v>660</v>
      </c>
      <c r="D276" s="24"/>
      <c r="E276" s="11" t="s">
        <v>28</v>
      </c>
      <c r="F276" s="44" t="s">
        <v>5</v>
      </c>
      <c r="G276" s="12">
        <v>14024</v>
      </c>
      <c r="H276" s="12">
        <v>0</v>
      </c>
      <c r="I276" s="12"/>
      <c r="J276" s="25"/>
      <c r="K276" s="137"/>
    </row>
    <row r="277" spans="1:11" s="70" customFormat="1" x14ac:dyDescent="0.3">
      <c r="A277" s="46" t="s">
        <v>679</v>
      </c>
      <c r="B277" s="46" t="s">
        <v>14</v>
      </c>
      <c r="C277" s="175" t="s">
        <v>661</v>
      </c>
      <c r="D277" s="24"/>
      <c r="E277" s="11" t="s">
        <v>28</v>
      </c>
      <c r="F277" s="44" t="s">
        <v>5</v>
      </c>
      <c r="G277" s="12">
        <v>8351</v>
      </c>
      <c r="H277" s="12">
        <v>0</v>
      </c>
      <c r="I277" s="12"/>
      <c r="J277" s="25"/>
      <c r="K277" s="137"/>
    </row>
    <row r="278" spans="1:11" s="70" customFormat="1" x14ac:dyDescent="0.3">
      <c r="A278" s="46" t="s">
        <v>681</v>
      </c>
      <c r="B278" s="46" t="s">
        <v>14</v>
      </c>
      <c r="C278" s="175" t="s">
        <v>662</v>
      </c>
      <c r="D278" s="24"/>
      <c r="E278" s="11" t="s">
        <v>27</v>
      </c>
      <c r="F278" s="44" t="s">
        <v>5</v>
      </c>
      <c r="G278" s="12">
        <v>71590.97</v>
      </c>
      <c r="H278" s="12">
        <v>0</v>
      </c>
      <c r="I278" s="12"/>
      <c r="J278" s="25"/>
      <c r="K278" s="137"/>
    </row>
    <row r="279" spans="1:11" s="70" customFormat="1" x14ac:dyDescent="0.3">
      <c r="A279" s="46" t="s">
        <v>682</v>
      </c>
      <c r="B279" s="46" t="s">
        <v>14</v>
      </c>
      <c r="C279" s="175" t="s">
        <v>663</v>
      </c>
      <c r="D279" s="24"/>
      <c r="E279" s="11" t="s">
        <v>27</v>
      </c>
      <c r="F279" s="44" t="s">
        <v>5</v>
      </c>
      <c r="G279" s="12">
        <v>50000</v>
      </c>
      <c r="H279" s="12">
        <v>0</v>
      </c>
      <c r="I279" s="12"/>
      <c r="J279" s="25"/>
      <c r="K279" s="137"/>
    </row>
    <row r="280" spans="1:11" s="8" customFormat="1" x14ac:dyDescent="0.3">
      <c r="A280" s="46" t="s">
        <v>390</v>
      </c>
      <c r="B280" s="46" t="s">
        <v>20</v>
      </c>
      <c r="C280" s="114" t="s">
        <v>420</v>
      </c>
      <c r="D280" s="24"/>
      <c r="E280" s="11" t="s">
        <v>27</v>
      </c>
      <c r="F280" s="44" t="s">
        <v>5</v>
      </c>
      <c r="G280" s="12">
        <v>25000</v>
      </c>
      <c r="H280" s="12">
        <v>0</v>
      </c>
      <c r="I280" s="12"/>
      <c r="J280" s="25"/>
      <c r="K280" s="13"/>
    </row>
    <row r="281" spans="1:11" s="8" customFormat="1" x14ac:dyDescent="0.3">
      <c r="A281" s="46" t="s">
        <v>391</v>
      </c>
      <c r="B281" s="46" t="s">
        <v>20</v>
      </c>
      <c r="C281" s="114" t="s">
        <v>96</v>
      </c>
      <c r="D281" s="24"/>
      <c r="E281" s="11" t="s">
        <v>50</v>
      </c>
      <c r="F281" s="44" t="s">
        <v>5</v>
      </c>
      <c r="G281" s="12">
        <v>487</v>
      </c>
      <c r="H281" s="12">
        <v>0</v>
      </c>
      <c r="I281" s="12"/>
      <c r="J281" s="25"/>
      <c r="K281" s="13"/>
    </row>
    <row r="282" spans="1:11" s="70" customFormat="1" x14ac:dyDescent="0.3">
      <c r="A282" s="46" t="s">
        <v>392</v>
      </c>
      <c r="B282" s="46" t="s">
        <v>20</v>
      </c>
      <c r="C282" s="97" t="s">
        <v>97</v>
      </c>
      <c r="D282" s="24"/>
      <c r="E282" s="11" t="s">
        <v>150</v>
      </c>
      <c r="F282" s="44" t="s">
        <v>5</v>
      </c>
      <c r="G282" s="12">
        <v>5374.93</v>
      </c>
      <c r="H282" s="12">
        <v>0</v>
      </c>
      <c r="I282" s="12"/>
      <c r="J282" s="25"/>
      <c r="K282" s="13"/>
    </row>
    <row r="283" spans="1:11" s="70" customFormat="1" ht="15" customHeight="1" x14ac:dyDescent="0.3">
      <c r="A283" s="260" t="s">
        <v>393</v>
      </c>
      <c r="B283" s="260" t="s">
        <v>20</v>
      </c>
      <c r="C283" s="139" t="s">
        <v>421</v>
      </c>
      <c r="D283" s="261"/>
      <c r="E283" s="262" t="s">
        <v>50</v>
      </c>
      <c r="F283" s="263" t="s">
        <v>5</v>
      </c>
      <c r="G283" s="264">
        <v>974.16</v>
      </c>
      <c r="H283" s="264">
        <v>974.16</v>
      </c>
      <c r="I283" s="264"/>
      <c r="J283" s="265"/>
      <c r="K283" s="266"/>
    </row>
    <row r="284" spans="1:11" s="70" customFormat="1" x14ac:dyDescent="0.3">
      <c r="A284" s="27" t="s">
        <v>394</v>
      </c>
      <c r="B284" s="27" t="s">
        <v>20</v>
      </c>
      <c r="C284" s="139" t="s">
        <v>104</v>
      </c>
      <c r="D284" s="51"/>
      <c r="E284" s="50" t="s">
        <v>27</v>
      </c>
      <c r="F284" s="52" t="s">
        <v>5</v>
      </c>
      <c r="G284" s="53">
        <v>5158.9799999999996</v>
      </c>
      <c r="H284" s="53">
        <v>5158.9799999999996</v>
      </c>
      <c r="I284" s="53"/>
      <c r="J284" s="56"/>
      <c r="K284" s="54"/>
    </row>
    <row r="285" spans="1:11" s="70" customFormat="1" x14ac:dyDescent="0.3">
      <c r="A285" s="46" t="s">
        <v>395</v>
      </c>
      <c r="B285" s="46" t="s">
        <v>20</v>
      </c>
      <c r="C285" s="114" t="s">
        <v>422</v>
      </c>
      <c r="D285" s="24"/>
      <c r="E285" s="11" t="s">
        <v>150</v>
      </c>
      <c r="F285" s="44" t="s">
        <v>5</v>
      </c>
      <c r="G285" s="12">
        <v>15000</v>
      </c>
      <c r="H285" s="12">
        <v>0</v>
      </c>
      <c r="I285" s="12"/>
      <c r="J285" s="25"/>
      <c r="K285" s="13"/>
    </row>
    <row r="286" spans="1:11" s="58" customFormat="1" x14ac:dyDescent="0.3">
      <c r="A286" s="214" t="s">
        <v>396</v>
      </c>
      <c r="B286" s="214" t="s">
        <v>20</v>
      </c>
      <c r="C286" s="278" t="s">
        <v>423</v>
      </c>
      <c r="D286" s="216"/>
      <c r="E286" s="222" t="s">
        <v>27</v>
      </c>
      <c r="F286" s="218" t="s">
        <v>30</v>
      </c>
      <c r="G286" s="219">
        <v>75000</v>
      </c>
      <c r="H286" s="219">
        <v>75000</v>
      </c>
      <c r="I286" s="219"/>
      <c r="J286" s="220"/>
      <c r="K286" s="221"/>
    </row>
    <row r="287" spans="1:11" s="8" customFormat="1" x14ac:dyDescent="0.3">
      <c r="A287" s="46" t="s">
        <v>397</v>
      </c>
      <c r="B287" s="46" t="s">
        <v>20</v>
      </c>
      <c r="C287" s="114" t="s">
        <v>424</v>
      </c>
      <c r="D287" s="24"/>
      <c r="E287" s="11" t="s">
        <v>27</v>
      </c>
      <c r="F287" s="44" t="s">
        <v>5</v>
      </c>
      <c r="G287" s="12">
        <v>15000</v>
      </c>
      <c r="H287" s="12">
        <v>0</v>
      </c>
      <c r="I287" s="12"/>
      <c r="J287" s="25"/>
      <c r="K287" s="13"/>
    </row>
    <row r="288" spans="1:11" s="58" customFormat="1" x14ac:dyDescent="0.3">
      <c r="A288" s="214" t="s">
        <v>398</v>
      </c>
      <c r="B288" s="214" t="s">
        <v>20</v>
      </c>
      <c r="C288" s="278" t="s">
        <v>425</v>
      </c>
      <c r="D288" s="216"/>
      <c r="E288" s="222" t="s">
        <v>27</v>
      </c>
      <c r="F288" s="218" t="s">
        <v>30</v>
      </c>
      <c r="G288" s="219">
        <v>20000</v>
      </c>
      <c r="H288" s="219">
        <v>20000</v>
      </c>
      <c r="I288" s="219"/>
      <c r="J288" s="220"/>
      <c r="K288" s="221"/>
    </row>
    <row r="289" spans="1:11" s="8" customFormat="1" x14ac:dyDescent="0.3">
      <c r="A289" s="66" t="s">
        <v>399</v>
      </c>
      <c r="B289" s="66" t="s">
        <v>20</v>
      </c>
      <c r="C289" s="38" t="s">
        <v>426</v>
      </c>
      <c r="D289" s="30"/>
      <c r="E289" s="29" t="s">
        <v>50</v>
      </c>
      <c r="F289" s="49" t="s">
        <v>30</v>
      </c>
      <c r="G289" s="31">
        <v>0</v>
      </c>
      <c r="H289" s="31">
        <v>0</v>
      </c>
      <c r="I289" s="31"/>
      <c r="J289" s="34"/>
      <c r="K289" s="33"/>
    </row>
    <row r="290" spans="1:11" s="8" customFormat="1" x14ac:dyDescent="0.3">
      <c r="A290" s="66" t="s">
        <v>400</v>
      </c>
      <c r="B290" s="66" t="s">
        <v>20</v>
      </c>
      <c r="C290" s="38" t="s">
        <v>427</v>
      </c>
      <c r="D290" s="30"/>
      <c r="E290" s="29" t="s">
        <v>50</v>
      </c>
      <c r="F290" s="49" t="s">
        <v>30</v>
      </c>
      <c r="G290" s="31">
        <v>0</v>
      </c>
      <c r="H290" s="31">
        <v>0</v>
      </c>
      <c r="I290" s="31"/>
      <c r="J290" s="34"/>
      <c r="K290" s="33"/>
    </row>
    <row r="291" spans="1:11" s="8" customFormat="1" x14ac:dyDescent="0.3">
      <c r="A291" s="66" t="s">
        <v>401</v>
      </c>
      <c r="B291" s="66" t="s">
        <v>20</v>
      </c>
      <c r="C291" s="38" t="s">
        <v>428</v>
      </c>
      <c r="D291" s="30"/>
      <c r="E291" s="29" t="s">
        <v>50</v>
      </c>
      <c r="F291" s="49" t="s">
        <v>30</v>
      </c>
      <c r="G291" s="31">
        <v>0</v>
      </c>
      <c r="H291" s="31">
        <v>0</v>
      </c>
      <c r="I291" s="31"/>
      <c r="J291" s="34"/>
      <c r="K291" s="33"/>
    </row>
    <row r="292" spans="1:11" s="8" customFormat="1" x14ac:dyDescent="0.3">
      <c r="A292" s="66" t="s">
        <v>402</v>
      </c>
      <c r="B292" s="66" t="s">
        <v>20</v>
      </c>
      <c r="C292" s="38" t="s">
        <v>429</v>
      </c>
      <c r="D292" s="30"/>
      <c r="E292" s="29" t="s">
        <v>50</v>
      </c>
      <c r="F292" s="49" t="s">
        <v>30</v>
      </c>
      <c r="G292" s="31">
        <v>0</v>
      </c>
      <c r="H292" s="31">
        <v>0</v>
      </c>
      <c r="I292" s="31"/>
      <c r="J292" s="34"/>
      <c r="K292" s="33"/>
    </row>
    <row r="293" spans="1:11" s="8" customFormat="1" x14ac:dyDescent="0.3">
      <c r="A293" s="66" t="s">
        <v>403</v>
      </c>
      <c r="B293" s="66" t="s">
        <v>20</v>
      </c>
      <c r="C293" s="38" t="s">
        <v>430</v>
      </c>
      <c r="D293" s="30"/>
      <c r="E293" s="29" t="s">
        <v>50</v>
      </c>
      <c r="F293" s="49" t="s">
        <v>30</v>
      </c>
      <c r="G293" s="31">
        <v>0</v>
      </c>
      <c r="H293" s="31">
        <v>0</v>
      </c>
      <c r="I293" s="31"/>
      <c r="J293" s="34"/>
      <c r="K293" s="33"/>
    </row>
    <row r="294" spans="1:11" s="8" customFormat="1" x14ac:dyDescent="0.3">
      <c r="A294" s="66" t="s">
        <v>404</v>
      </c>
      <c r="B294" s="66" t="s">
        <v>20</v>
      </c>
      <c r="C294" s="38" t="s">
        <v>431</v>
      </c>
      <c r="D294" s="30"/>
      <c r="E294" s="29" t="s">
        <v>50</v>
      </c>
      <c r="F294" s="49" t="s">
        <v>30</v>
      </c>
      <c r="G294" s="31">
        <v>0</v>
      </c>
      <c r="H294" s="31">
        <v>0</v>
      </c>
      <c r="I294" s="31"/>
      <c r="J294" s="34"/>
      <c r="K294" s="33"/>
    </row>
    <row r="295" spans="1:11" s="8" customFormat="1" x14ac:dyDescent="0.3">
      <c r="A295" s="224" t="s">
        <v>464</v>
      </c>
      <c r="B295" s="224" t="s">
        <v>20</v>
      </c>
      <c r="C295" s="267" t="s">
        <v>479</v>
      </c>
      <c r="D295" s="226"/>
      <c r="E295" s="225" t="s">
        <v>26</v>
      </c>
      <c r="F295" s="227" t="s">
        <v>5</v>
      </c>
      <c r="G295" s="228">
        <v>44000</v>
      </c>
      <c r="H295" s="268">
        <v>43746.54</v>
      </c>
      <c r="I295" s="228"/>
      <c r="J295" s="229"/>
      <c r="K295" s="230"/>
    </row>
    <row r="296" spans="1:11" s="8" customFormat="1" x14ac:dyDescent="0.3">
      <c r="A296" s="66" t="s">
        <v>497</v>
      </c>
      <c r="B296" s="66" t="s">
        <v>20</v>
      </c>
      <c r="C296" s="177" t="s">
        <v>532</v>
      </c>
      <c r="D296" s="173"/>
      <c r="E296" s="29" t="s">
        <v>50</v>
      </c>
      <c r="F296" s="49" t="s">
        <v>30</v>
      </c>
      <c r="G296" s="31">
        <v>0</v>
      </c>
      <c r="H296" s="31">
        <v>0</v>
      </c>
      <c r="I296" s="163"/>
      <c r="J296" s="164"/>
      <c r="K296" s="165"/>
    </row>
    <row r="297" spans="1:11" s="8" customFormat="1" x14ac:dyDescent="0.3">
      <c r="A297" s="73" t="s">
        <v>607</v>
      </c>
      <c r="B297" s="73" t="s">
        <v>20</v>
      </c>
      <c r="C297" s="129" t="s">
        <v>612</v>
      </c>
      <c r="D297" s="186"/>
      <c r="E297" s="187"/>
      <c r="F297" s="48" t="s">
        <v>5</v>
      </c>
      <c r="G297" s="10">
        <v>0</v>
      </c>
      <c r="H297" s="10">
        <v>0</v>
      </c>
      <c r="I297" s="188"/>
      <c r="J297" s="189"/>
      <c r="K297" s="190"/>
    </row>
    <row r="298" spans="1:11" s="8" customFormat="1" x14ac:dyDescent="0.3">
      <c r="A298" s="66" t="s">
        <v>608</v>
      </c>
      <c r="B298" s="66" t="s">
        <v>20</v>
      </c>
      <c r="C298" s="132" t="s">
        <v>613</v>
      </c>
      <c r="D298" s="182"/>
      <c r="E298" s="29" t="s">
        <v>50</v>
      </c>
      <c r="F298" s="49" t="s">
        <v>30</v>
      </c>
      <c r="G298" s="31">
        <v>0</v>
      </c>
      <c r="H298" s="31">
        <v>0</v>
      </c>
      <c r="I298" s="183"/>
      <c r="J298" s="184"/>
      <c r="K298" s="185"/>
    </row>
    <row r="299" spans="1:11" s="8" customFormat="1" x14ac:dyDescent="0.3">
      <c r="A299" s="46" t="s">
        <v>609</v>
      </c>
      <c r="B299" s="46" t="s">
        <v>20</v>
      </c>
      <c r="C299" s="175" t="s">
        <v>614</v>
      </c>
      <c r="D299" s="208"/>
      <c r="E299" s="11" t="s">
        <v>26</v>
      </c>
      <c r="F299" s="44" t="s">
        <v>5</v>
      </c>
      <c r="G299" s="12">
        <v>12500</v>
      </c>
      <c r="H299" s="12">
        <v>0</v>
      </c>
      <c r="I299" s="209"/>
      <c r="J299" s="234"/>
      <c r="K299" s="211"/>
    </row>
    <row r="300" spans="1:11" s="8" customFormat="1" x14ac:dyDescent="0.3">
      <c r="A300" s="46" t="s">
        <v>610</v>
      </c>
      <c r="B300" s="46" t="s">
        <v>20</v>
      </c>
      <c r="C300" s="175" t="s">
        <v>615</v>
      </c>
      <c r="D300" s="208"/>
      <c r="E300" s="11" t="s">
        <v>26</v>
      </c>
      <c r="F300" s="44" t="s">
        <v>5</v>
      </c>
      <c r="G300" s="12">
        <v>12597.1</v>
      </c>
      <c r="H300" s="12">
        <v>0</v>
      </c>
      <c r="I300" s="209"/>
      <c r="J300" s="234"/>
      <c r="K300" s="211"/>
    </row>
    <row r="301" spans="1:11" s="8" customFormat="1" x14ac:dyDescent="0.3">
      <c r="A301" s="66" t="s">
        <v>611</v>
      </c>
      <c r="B301" s="66" t="s">
        <v>20</v>
      </c>
      <c r="C301" s="132" t="s">
        <v>616</v>
      </c>
      <c r="D301" s="182"/>
      <c r="E301" s="29" t="s">
        <v>50</v>
      </c>
      <c r="F301" s="49" t="s">
        <v>30</v>
      </c>
      <c r="G301" s="31">
        <v>0</v>
      </c>
      <c r="H301" s="31">
        <v>0</v>
      </c>
      <c r="I301" s="183"/>
      <c r="J301" s="184"/>
      <c r="K301" s="185"/>
    </row>
    <row r="302" spans="1:11" s="8" customFormat="1" x14ac:dyDescent="0.3">
      <c r="A302" s="66" t="s">
        <v>651</v>
      </c>
      <c r="B302" s="66" t="s">
        <v>20</v>
      </c>
      <c r="C302" s="132" t="s">
        <v>664</v>
      </c>
      <c r="D302" s="30"/>
      <c r="E302" s="29" t="s">
        <v>50</v>
      </c>
      <c r="F302" s="49" t="s">
        <v>30</v>
      </c>
      <c r="G302" s="31">
        <v>0</v>
      </c>
      <c r="H302" s="31">
        <v>0</v>
      </c>
      <c r="I302" s="31"/>
      <c r="J302" s="34"/>
      <c r="K302" s="112"/>
    </row>
    <row r="303" spans="1:11" s="8" customFormat="1" x14ac:dyDescent="0.3">
      <c r="A303" s="66" t="s">
        <v>652</v>
      </c>
      <c r="B303" s="66" t="s">
        <v>20</v>
      </c>
      <c r="C303" s="132" t="s">
        <v>665</v>
      </c>
      <c r="D303" s="30"/>
      <c r="E303" s="29" t="s">
        <v>50</v>
      </c>
      <c r="F303" s="49" t="s">
        <v>30</v>
      </c>
      <c r="G303" s="31">
        <v>0</v>
      </c>
      <c r="H303" s="31">
        <v>0</v>
      </c>
      <c r="I303" s="31"/>
      <c r="J303" s="34"/>
      <c r="K303" s="112"/>
    </row>
    <row r="304" spans="1:11" s="58" customFormat="1" x14ac:dyDescent="0.3">
      <c r="A304" s="214" t="s">
        <v>653</v>
      </c>
      <c r="B304" s="214" t="s">
        <v>20</v>
      </c>
      <c r="C304" s="279" t="s">
        <v>666</v>
      </c>
      <c r="D304" s="216"/>
      <c r="E304" s="222" t="s">
        <v>50</v>
      </c>
      <c r="F304" s="218" t="s">
        <v>30</v>
      </c>
      <c r="G304" s="219">
        <v>27282</v>
      </c>
      <c r="H304" s="219">
        <v>27282</v>
      </c>
      <c r="I304" s="219"/>
      <c r="J304" s="220"/>
      <c r="K304" s="223"/>
    </row>
    <row r="305" spans="1:11" s="58" customFormat="1" x14ac:dyDescent="0.3">
      <c r="A305" s="246" t="s">
        <v>654</v>
      </c>
      <c r="B305" s="246" t="s">
        <v>20</v>
      </c>
      <c r="C305" s="280" t="s">
        <v>667</v>
      </c>
      <c r="D305" s="270"/>
      <c r="E305" s="248" t="s">
        <v>50</v>
      </c>
      <c r="F305" s="249" t="s">
        <v>30</v>
      </c>
      <c r="G305" s="252">
        <v>29958.32</v>
      </c>
      <c r="H305" s="252">
        <v>29958.32</v>
      </c>
      <c r="I305" s="252"/>
      <c r="J305" s="253"/>
      <c r="K305" s="254"/>
    </row>
    <row r="306" spans="1:11" s="59" customFormat="1" x14ac:dyDescent="0.3">
      <c r="A306" s="46" t="s">
        <v>405</v>
      </c>
      <c r="B306" s="46" t="s">
        <v>8</v>
      </c>
      <c r="C306" s="91" t="s">
        <v>32</v>
      </c>
      <c r="D306" s="89"/>
      <c r="E306" s="11" t="s">
        <v>27</v>
      </c>
      <c r="F306" s="44" t="s">
        <v>5</v>
      </c>
      <c r="G306" s="93">
        <v>34000</v>
      </c>
      <c r="H306" s="94">
        <v>16300.96</v>
      </c>
      <c r="I306" s="12"/>
      <c r="J306" s="89"/>
      <c r="K306" s="13"/>
    </row>
    <row r="307" spans="1:11" x14ac:dyDescent="0.3">
      <c r="A307" s="27" t="s">
        <v>406</v>
      </c>
      <c r="B307" s="27" t="s">
        <v>8</v>
      </c>
      <c r="C307" s="50" t="s">
        <v>36</v>
      </c>
      <c r="D307" s="39"/>
      <c r="E307" s="50" t="s">
        <v>27</v>
      </c>
      <c r="F307" s="52" t="s">
        <v>5</v>
      </c>
      <c r="G307" s="69">
        <v>34000</v>
      </c>
      <c r="H307" s="123">
        <v>14886.84</v>
      </c>
      <c r="I307" s="53"/>
      <c r="J307" s="39"/>
      <c r="K307" s="54"/>
    </row>
    <row r="308" spans="1:11" x14ac:dyDescent="0.3">
      <c r="A308" s="46" t="s">
        <v>407</v>
      </c>
      <c r="B308" s="46" t="s">
        <v>8</v>
      </c>
      <c r="C308" s="126" t="s">
        <v>73</v>
      </c>
      <c r="D308" s="89"/>
      <c r="E308" s="11" t="s">
        <v>44</v>
      </c>
      <c r="F308" s="44" t="s">
        <v>5</v>
      </c>
      <c r="G308" s="93">
        <v>25750</v>
      </c>
      <c r="H308" s="94">
        <v>7625.4</v>
      </c>
      <c r="I308" s="12"/>
      <c r="J308" s="89"/>
      <c r="K308" s="13"/>
    </row>
    <row r="309" spans="1:11" s="59" customFormat="1" x14ac:dyDescent="0.3">
      <c r="A309" s="46" t="s">
        <v>408</v>
      </c>
      <c r="B309" s="46" t="s">
        <v>8</v>
      </c>
      <c r="C309" s="90" t="s">
        <v>105</v>
      </c>
      <c r="D309" s="24"/>
      <c r="E309" s="11" t="s">
        <v>26</v>
      </c>
      <c r="F309" s="44" t="s">
        <v>5</v>
      </c>
      <c r="G309" s="12">
        <v>16600</v>
      </c>
      <c r="H309" s="12">
        <v>13874.21</v>
      </c>
      <c r="I309" s="12"/>
      <c r="J309" s="89"/>
      <c r="K309" s="13"/>
    </row>
    <row r="310" spans="1:11" s="59" customFormat="1" x14ac:dyDescent="0.3">
      <c r="A310" s="46" t="s">
        <v>409</v>
      </c>
      <c r="B310" s="46" t="s">
        <v>8</v>
      </c>
      <c r="C310" s="127" t="s">
        <v>432</v>
      </c>
      <c r="D310" s="24"/>
      <c r="E310" s="11" t="s">
        <v>150</v>
      </c>
      <c r="F310" s="44" t="s">
        <v>5</v>
      </c>
      <c r="G310" s="12">
        <v>220769</v>
      </c>
      <c r="H310" s="12">
        <v>94963.19</v>
      </c>
      <c r="I310" s="12"/>
      <c r="J310" s="89"/>
      <c r="K310" s="13"/>
    </row>
    <row r="311" spans="1:11" x14ac:dyDescent="0.3">
      <c r="A311" s="46" t="s">
        <v>410</v>
      </c>
      <c r="B311" s="46" t="s">
        <v>8</v>
      </c>
      <c r="C311" s="90" t="s">
        <v>433</v>
      </c>
      <c r="D311" s="24"/>
      <c r="E311" s="11" t="s">
        <v>482</v>
      </c>
      <c r="F311" s="44" t="s">
        <v>5</v>
      </c>
      <c r="G311" s="12">
        <v>11500</v>
      </c>
      <c r="H311" s="12">
        <v>0</v>
      </c>
      <c r="I311" s="12"/>
      <c r="J311" s="89"/>
      <c r="K311" s="13"/>
    </row>
    <row r="312" spans="1:11" s="70" customFormat="1" x14ac:dyDescent="0.3">
      <c r="A312" s="73" t="s">
        <v>411</v>
      </c>
      <c r="B312" s="73" t="s">
        <v>8</v>
      </c>
      <c r="C312" s="65" t="s">
        <v>434</v>
      </c>
      <c r="D312" s="20"/>
      <c r="E312" s="9" t="s">
        <v>26</v>
      </c>
      <c r="F312" s="48" t="s">
        <v>5</v>
      </c>
      <c r="G312" s="10">
        <v>0</v>
      </c>
      <c r="H312" s="10">
        <v>0</v>
      </c>
      <c r="I312" s="10"/>
      <c r="J312" s="19"/>
      <c r="K312" s="23"/>
    </row>
    <row r="313" spans="1:11" s="59" customFormat="1" x14ac:dyDescent="0.3">
      <c r="A313" s="46" t="s">
        <v>412</v>
      </c>
      <c r="B313" s="46" t="s">
        <v>8</v>
      </c>
      <c r="C313" s="127" t="s">
        <v>435</v>
      </c>
      <c r="D313" s="24"/>
      <c r="E313" s="11" t="s">
        <v>27</v>
      </c>
      <c r="F313" s="44" t="s">
        <v>5</v>
      </c>
      <c r="G313" s="12">
        <v>64000</v>
      </c>
      <c r="H313" s="12">
        <v>24400</v>
      </c>
      <c r="I313" s="12"/>
      <c r="J313" s="89"/>
      <c r="K313" s="13"/>
    </row>
    <row r="314" spans="1:11" s="70" customFormat="1" x14ac:dyDescent="0.3">
      <c r="A314" s="27" t="s">
        <v>465</v>
      </c>
      <c r="B314" s="27" t="s">
        <v>8</v>
      </c>
      <c r="C314" s="50" t="s">
        <v>480</v>
      </c>
      <c r="D314" s="51"/>
      <c r="E314" s="50" t="s">
        <v>482</v>
      </c>
      <c r="F314" s="52" t="s">
        <v>5</v>
      </c>
      <c r="G314" s="53">
        <v>5000</v>
      </c>
      <c r="H314" s="53">
        <v>5000</v>
      </c>
      <c r="I314" s="53"/>
      <c r="J314" s="39"/>
      <c r="K314" s="54"/>
    </row>
    <row r="315" spans="1:11" x14ac:dyDescent="0.3">
      <c r="A315" s="46" t="s">
        <v>466</v>
      </c>
      <c r="B315" s="46" t="s">
        <v>8</v>
      </c>
      <c r="C315" s="11" t="s">
        <v>481</v>
      </c>
      <c r="D315" s="24"/>
      <c r="E315" s="11" t="s">
        <v>39</v>
      </c>
      <c r="F315" s="44" t="s">
        <v>5</v>
      </c>
      <c r="G315" s="12">
        <v>5000</v>
      </c>
      <c r="H315" s="12">
        <v>0</v>
      </c>
      <c r="I315" s="12"/>
      <c r="J315" s="89"/>
      <c r="K315" s="13"/>
    </row>
    <row r="316" spans="1:11" s="6" customFormat="1" x14ac:dyDescent="0.3">
      <c r="A316" s="66" t="s">
        <v>668</v>
      </c>
      <c r="B316" s="66" t="s">
        <v>8</v>
      </c>
      <c r="C316" s="29" t="s">
        <v>672</v>
      </c>
      <c r="D316" s="182"/>
      <c r="E316" s="29" t="s">
        <v>50</v>
      </c>
      <c r="F316" s="49" t="s">
        <v>30</v>
      </c>
      <c r="G316" s="31">
        <v>0</v>
      </c>
      <c r="H316" s="31">
        <v>0</v>
      </c>
      <c r="I316" s="183"/>
      <c r="J316" s="184"/>
      <c r="K316" s="185"/>
    </row>
    <row r="317" spans="1:11" s="6" customFormat="1" x14ac:dyDescent="0.3">
      <c r="A317" s="66" t="s">
        <v>669</v>
      </c>
      <c r="B317" s="66" t="s">
        <v>8</v>
      </c>
      <c r="C317" s="29" t="s">
        <v>673</v>
      </c>
      <c r="D317" s="182"/>
      <c r="E317" s="29" t="s">
        <v>671</v>
      </c>
      <c r="F317" s="49" t="s">
        <v>30</v>
      </c>
      <c r="G317" s="31">
        <v>0</v>
      </c>
      <c r="H317" s="31">
        <v>0</v>
      </c>
      <c r="I317" s="183"/>
      <c r="J317" s="184"/>
      <c r="K317" s="185"/>
    </row>
    <row r="318" spans="1:11" s="6" customFormat="1" x14ac:dyDescent="0.3">
      <c r="A318" s="66" t="s">
        <v>670</v>
      </c>
      <c r="B318" s="66" t="s">
        <v>8</v>
      </c>
      <c r="C318" s="29" t="s">
        <v>674</v>
      </c>
      <c r="D318" s="182"/>
      <c r="E318" s="29" t="s">
        <v>50</v>
      </c>
      <c r="F318" s="49" t="s">
        <v>30</v>
      </c>
      <c r="G318" s="31">
        <v>0</v>
      </c>
      <c r="H318" s="31">
        <v>0</v>
      </c>
      <c r="I318" s="183"/>
      <c r="J318" s="184"/>
      <c r="K318" s="185"/>
    </row>
    <row r="319" spans="1:11" ht="23.4" x14ac:dyDescent="0.45">
      <c r="A319" s="14"/>
      <c r="B319" s="14"/>
      <c r="C319" s="15"/>
      <c r="D319" s="16"/>
      <c r="E319" s="15"/>
      <c r="F319" s="62"/>
      <c r="G319" s="64">
        <f>SUBTOTAL(109,Table6[Max Spend])</f>
        <v>4011726.85</v>
      </c>
      <c r="H319" s="64">
        <f>SUBTOTAL(109,Table6[YTD Expenses])</f>
        <v>2233452.9700000002</v>
      </c>
      <c r="I319" s="17"/>
      <c r="J319" s="18"/>
      <c r="K319" s="18"/>
    </row>
    <row r="321" spans="1:10" x14ac:dyDescent="0.3">
      <c r="E321" s="1" t="s">
        <v>74</v>
      </c>
      <c r="G321" s="7">
        <f>5500000+2750000</f>
        <v>8250000</v>
      </c>
      <c r="H321" s="7">
        <f>5500000+2750000</f>
        <v>8250000</v>
      </c>
      <c r="I321" s="7"/>
      <c r="J321" s="40"/>
    </row>
    <row r="322" spans="1:10" s="6" customFormat="1" x14ac:dyDescent="0.3">
      <c r="C322" s="1"/>
      <c r="E322" s="1" t="s">
        <v>75</v>
      </c>
      <c r="F322" s="63"/>
      <c r="G322" s="42">
        <v>1208794.6599999999</v>
      </c>
      <c r="H322" s="42">
        <v>1208794.6599999999</v>
      </c>
      <c r="I322" s="7"/>
      <c r="J322" s="40"/>
    </row>
    <row r="323" spans="1:10" s="6" customFormat="1" x14ac:dyDescent="0.3">
      <c r="C323" s="1"/>
      <c r="E323" s="1" t="s">
        <v>76</v>
      </c>
      <c r="F323" s="63"/>
      <c r="G323" s="41">
        <f>SUM(G321:G322)</f>
        <v>9458794.6600000001</v>
      </c>
      <c r="H323" s="41">
        <f>SUM(H321:H322)</f>
        <v>9458794.6600000001</v>
      </c>
      <c r="I323" s="7"/>
      <c r="J323" s="40"/>
    </row>
    <row r="324" spans="1:10" s="6" customFormat="1" ht="15" thickBot="1" x14ac:dyDescent="0.35">
      <c r="C324" s="1"/>
      <c r="E324" s="1" t="s">
        <v>46</v>
      </c>
      <c r="F324" s="63"/>
      <c r="G324" s="43">
        <f>+G323-Table6[[#Totals],[Max Spend]]</f>
        <v>5447067.8100000005</v>
      </c>
      <c r="H324" s="43">
        <f>+H323-Table6[[#Totals],[YTD Expenses]]</f>
        <v>7225341.6899999995</v>
      </c>
      <c r="I324" s="7"/>
      <c r="J324" s="40"/>
    </row>
    <row r="325" spans="1:10" s="6" customFormat="1" ht="15" thickTop="1" x14ac:dyDescent="0.3">
      <c r="C325" s="1"/>
      <c r="E325" s="1"/>
      <c r="F325" s="63"/>
      <c r="G325" s="7"/>
      <c r="H325" s="7"/>
      <c r="I325" s="7"/>
      <c r="J325" s="40"/>
    </row>
    <row r="326" spans="1:10" x14ac:dyDescent="0.3">
      <c r="A326" s="26"/>
      <c r="B326" s="26"/>
      <c r="C326" s="21" t="s">
        <v>12</v>
      </c>
      <c r="H326" s="7"/>
    </row>
    <row r="327" spans="1:10" s="6" customFormat="1" x14ac:dyDescent="0.3">
      <c r="A327" s="37"/>
      <c r="B327" s="37"/>
      <c r="C327" s="22" t="s">
        <v>33</v>
      </c>
      <c r="E327" s="1"/>
      <c r="F327" s="63"/>
      <c r="G327" s="81"/>
      <c r="H327" s="81"/>
      <c r="J327" s="8"/>
    </row>
    <row r="328" spans="1:10" s="6" customFormat="1" x14ac:dyDescent="0.3">
      <c r="A328" s="36"/>
      <c r="B328" s="36"/>
      <c r="C328" s="22" t="s">
        <v>34</v>
      </c>
      <c r="E328" s="1"/>
      <c r="F328" s="63"/>
      <c r="G328" s="81"/>
      <c r="H328" s="81"/>
      <c r="J328" s="8"/>
    </row>
    <row r="329" spans="1:10" s="6" customFormat="1" x14ac:dyDescent="0.3">
      <c r="A329" s="35"/>
      <c r="B329" s="35"/>
      <c r="C329" s="21" t="s">
        <v>31</v>
      </c>
      <c r="E329" s="1"/>
      <c r="F329" s="63"/>
      <c r="G329" s="81"/>
      <c r="H329" s="81"/>
      <c r="J329" s="8"/>
    </row>
    <row r="330" spans="1:10" x14ac:dyDescent="0.3">
      <c r="A330" s="88"/>
      <c r="B330" s="88"/>
      <c r="C330" s="87" t="s">
        <v>21</v>
      </c>
      <c r="G330" s="81"/>
      <c r="H330" s="81"/>
    </row>
    <row r="331" spans="1:10" x14ac:dyDescent="0.3">
      <c r="G331" s="81"/>
      <c r="H331" s="81"/>
    </row>
    <row r="332" spans="1:10" x14ac:dyDescent="0.3">
      <c r="G332" s="81"/>
      <c r="H332" s="81"/>
    </row>
    <row r="333" spans="1:10" x14ac:dyDescent="0.3">
      <c r="G333" s="81"/>
      <c r="H333" s="81"/>
    </row>
    <row r="334" spans="1:10" x14ac:dyDescent="0.3">
      <c r="G334" s="81"/>
      <c r="H334" s="81"/>
    </row>
    <row r="335" spans="1:10" x14ac:dyDescent="0.3">
      <c r="G335" s="81"/>
      <c r="H335" s="81"/>
    </row>
    <row r="336" spans="1:10" x14ac:dyDescent="0.3">
      <c r="G336" s="81"/>
      <c r="H336" s="81"/>
    </row>
    <row r="337" spans="7:8" x14ac:dyDescent="0.3">
      <c r="G337" s="81"/>
      <c r="H337" s="81"/>
    </row>
    <row r="338" spans="7:8" x14ac:dyDescent="0.3">
      <c r="G338" s="81"/>
      <c r="H338" s="81"/>
    </row>
    <row r="339" spans="7:8" x14ac:dyDescent="0.3">
      <c r="G339" s="81"/>
      <c r="H339" s="81"/>
    </row>
    <row r="340" spans="7:8" x14ac:dyDescent="0.3">
      <c r="G340" s="81"/>
      <c r="H340" s="81"/>
    </row>
    <row r="341" spans="7:8" x14ac:dyDescent="0.3">
      <c r="G341" s="81"/>
      <c r="H341" s="81"/>
    </row>
    <row r="342" spans="7:8" x14ac:dyDescent="0.3">
      <c r="G342" s="81"/>
      <c r="H342" s="81"/>
    </row>
    <row r="343" spans="7:8" x14ac:dyDescent="0.3">
      <c r="G343" s="81"/>
      <c r="H343" s="81"/>
    </row>
    <row r="344" spans="7:8" x14ac:dyDescent="0.3">
      <c r="G344" s="81"/>
      <c r="H344" s="81"/>
    </row>
    <row r="345" spans="7:8" x14ac:dyDescent="0.3">
      <c r="G345" s="81"/>
      <c r="H345" s="81"/>
    </row>
    <row r="346" spans="7:8" x14ac:dyDescent="0.3">
      <c r="H346" s="81"/>
    </row>
    <row r="347" spans="7:8" x14ac:dyDescent="0.3">
      <c r="H347" s="81"/>
    </row>
    <row r="348" spans="7:8" x14ac:dyDescent="0.3">
      <c r="H348" s="81"/>
    </row>
    <row r="349" spans="7:8" x14ac:dyDescent="0.3">
      <c r="H349" s="81"/>
    </row>
    <row r="350" spans="7:8" x14ac:dyDescent="0.3">
      <c r="H350" s="81"/>
    </row>
    <row r="351" spans="7:8" x14ac:dyDescent="0.3">
      <c r="H351" s="81"/>
    </row>
    <row r="352" spans="7:8" x14ac:dyDescent="0.3">
      <c r="H352" s="81"/>
    </row>
    <row r="353" spans="8:8" x14ac:dyDescent="0.3">
      <c r="H353" s="81"/>
    </row>
    <row r="354" spans="8:8" x14ac:dyDescent="0.3">
      <c r="H354" s="81"/>
    </row>
    <row r="355" spans="8:8" x14ac:dyDescent="0.3">
      <c r="H355" s="81"/>
    </row>
    <row r="356" spans="8:8" x14ac:dyDescent="0.3">
      <c r="H356" s="81"/>
    </row>
    <row r="357" spans="8:8" x14ac:dyDescent="0.3">
      <c r="H357" s="81"/>
    </row>
    <row r="358" spans="8:8" x14ac:dyDescent="0.3">
      <c r="H358" s="81"/>
    </row>
    <row r="359" spans="8:8" x14ac:dyDescent="0.3">
      <c r="H359" s="81"/>
    </row>
    <row r="360" spans="8:8" x14ac:dyDescent="0.3">
      <c r="H360" s="81"/>
    </row>
    <row r="361" spans="8:8" x14ac:dyDescent="0.3">
      <c r="H361" s="81"/>
    </row>
    <row r="362" spans="8:8" x14ac:dyDescent="0.3">
      <c r="H362" s="81"/>
    </row>
    <row r="363" spans="8:8" x14ac:dyDescent="0.3">
      <c r="H363" s="81"/>
    </row>
    <row r="364" spans="8:8" x14ac:dyDescent="0.3">
      <c r="H364" s="81"/>
    </row>
    <row r="365" spans="8:8" x14ac:dyDescent="0.3">
      <c r="H365" s="81"/>
    </row>
    <row r="366" spans="8:8" x14ac:dyDescent="0.3">
      <c r="H366" s="81"/>
    </row>
    <row r="367" spans="8:8" x14ac:dyDescent="0.3">
      <c r="H367" s="81"/>
    </row>
    <row r="368" spans="8:8" x14ac:dyDescent="0.3">
      <c r="H368" s="81"/>
    </row>
    <row r="369" spans="8:8" x14ac:dyDescent="0.3">
      <c r="H369" s="81"/>
    </row>
    <row r="370" spans="8:8" x14ac:dyDescent="0.3">
      <c r="H370" s="81"/>
    </row>
    <row r="371" spans="8:8" x14ac:dyDescent="0.3">
      <c r="H371" s="81"/>
    </row>
    <row r="372" spans="8:8" x14ac:dyDescent="0.3">
      <c r="H372" s="81"/>
    </row>
    <row r="373" spans="8:8" x14ac:dyDescent="0.3">
      <c r="H373" s="81"/>
    </row>
    <row r="374" spans="8:8" x14ac:dyDescent="0.3">
      <c r="H374" s="81"/>
    </row>
    <row r="375" spans="8:8" x14ac:dyDescent="0.3">
      <c r="H375" s="81"/>
    </row>
    <row r="376" spans="8:8" x14ac:dyDescent="0.3">
      <c r="H376" s="81"/>
    </row>
    <row r="377" spans="8:8" x14ac:dyDescent="0.3">
      <c r="H377" s="81"/>
    </row>
    <row r="378" spans="8:8" x14ac:dyDescent="0.3">
      <c r="H378" s="81"/>
    </row>
  </sheetData>
  <phoneticPr fontId="15" type="noConversion"/>
  <pageMargins left="0.7" right="0.7" top="0.75" bottom="0.75" header="0.3" footer="0.3"/>
  <pageSetup paperSize="5" scale="58" orientation="landscape" r:id="rId1"/>
  <headerFooter>
    <oddHeader>&amp;C&amp;"-,Bold"&amp;16COUNCIL DISTRICT SERVICE FUND FY2015</oddHeader>
    <oddFooter>Page &amp;P of &amp;N</oddFooter>
  </headerFooter>
  <rowBreaks count="1" manualBreakCount="1">
    <brk id="308" max="16383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0F6-33D5-4A12-86E5-573624085B12}">
  <dimension ref="A3:C15"/>
  <sheetViews>
    <sheetView workbookViewId="0">
      <selection activeCell="I29" sqref="I29"/>
    </sheetView>
  </sheetViews>
  <sheetFormatPr defaultRowHeight="14.4" x14ac:dyDescent="0.3"/>
  <cols>
    <col min="1" max="1" width="12.77734375" bestFit="1" customWidth="1"/>
    <col min="2" max="2" width="17.21875" bestFit="1" customWidth="1"/>
    <col min="3" max="3" width="19.44140625" bestFit="1" customWidth="1"/>
  </cols>
  <sheetData>
    <row r="3" spans="1:3" x14ac:dyDescent="0.3">
      <c r="A3" s="78" t="s">
        <v>98</v>
      </c>
      <c r="B3" s="6" t="s">
        <v>100</v>
      </c>
      <c r="C3" s="6" t="s">
        <v>101</v>
      </c>
    </row>
    <row r="4" spans="1:3" x14ac:dyDescent="0.3">
      <c r="A4" s="79" t="s">
        <v>17</v>
      </c>
      <c r="B4" s="80">
        <v>332899.82999999996</v>
      </c>
      <c r="C4" s="7">
        <v>194941.19</v>
      </c>
    </row>
    <row r="5" spans="1:3" x14ac:dyDescent="0.3">
      <c r="A5" s="79" t="s">
        <v>18</v>
      </c>
      <c r="B5" s="80">
        <v>538113.80000000005</v>
      </c>
      <c r="C5" s="7">
        <v>329222.73000000004</v>
      </c>
    </row>
    <row r="6" spans="1:3" x14ac:dyDescent="0.3">
      <c r="A6" s="79" t="s">
        <v>9</v>
      </c>
      <c r="B6" s="80">
        <v>338874.75</v>
      </c>
      <c r="C6" s="7">
        <v>178050.26</v>
      </c>
    </row>
    <row r="7" spans="1:3" x14ac:dyDescent="0.3">
      <c r="A7" s="79" t="s">
        <v>10</v>
      </c>
      <c r="B7" s="80">
        <v>356054.54000000004</v>
      </c>
      <c r="C7" s="7">
        <v>112606.27</v>
      </c>
    </row>
    <row r="8" spans="1:3" x14ac:dyDescent="0.3">
      <c r="A8" s="79" t="s">
        <v>19</v>
      </c>
      <c r="B8" s="80">
        <v>308876.47000000003</v>
      </c>
      <c r="C8" s="7">
        <v>299158.63</v>
      </c>
    </row>
    <row r="9" spans="1:3" x14ac:dyDescent="0.3">
      <c r="A9" s="79" t="s">
        <v>13</v>
      </c>
      <c r="B9" s="80">
        <v>276990.85000000003</v>
      </c>
      <c r="C9" s="7">
        <v>81325.39</v>
      </c>
    </row>
    <row r="10" spans="1:3" x14ac:dyDescent="0.3">
      <c r="A10" s="79" t="s">
        <v>15</v>
      </c>
      <c r="B10" s="80">
        <v>383366.05</v>
      </c>
      <c r="C10" s="7">
        <v>218596.53999999998</v>
      </c>
    </row>
    <row r="11" spans="1:3" x14ac:dyDescent="0.3">
      <c r="A11" s="79" t="s">
        <v>16</v>
      </c>
      <c r="B11" s="80">
        <v>476153.23</v>
      </c>
      <c r="C11" s="7">
        <v>336083.88999999996</v>
      </c>
    </row>
    <row r="12" spans="1:3" x14ac:dyDescent="0.3">
      <c r="A12" s="79" t="s">
        <v>14</v>
      </c>
      <c r="B12" s="80">
        <v>295445.83999999997</v>
      </c>
      <c r="C12" s="7">
        <v>104297.47</v>
      </c>
    </row>
    <row r="13" spans="1:3" x14ac:dyDescent="0.3">
      <c r="A13" s="79" t="s">
        <v>20</v>
      </c>
      <c r="B13" s="80">
        <v>288332.49</v>
      </c>
      <c r="C13" s="7">
        <v>202120</v>
      </c>
    </row>
    <row r="14" spans="1:3" x14ac:dyDescent="0.3">
      <c r="A14" s="79" t="s">
        <v>8</v>
      </c>
      <c r="B14" s="80">
        <v>416619</v>
      </c>
      <c r="C14" s="7">
        <v>177050.6</v>
      </c>
    </row>
    <row r="15" spans="1:3" x14ac:dyDescent="0.3">
      <c r="A15" s="79" t="s">
        <v>99</v>
      </c>
      <c r="B15" s="80">
        <v>4011726.8499999996</v>
      </c>
      <c r="C15" s="7">
        <v>2233452.9699999997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3472-41AE-4A3F-B1E5-2460DFE590D9}">
  <dimension ref="A3:C23"/>
  <sheetViews>
    <sheetView workbookViewId="0">
      <selection activeCell="C31" sqref="C31"/>
    </sheetView>
  </sheetViews>
  <sheetFormatPr defaultRowHeight="14.4" x14ac:dyDescent="0.3"/>
  <cols>
    <col min="1" max="1" width="12.77734375" bestFit="1" customWidth="1"/>
    <col min="2" max="2" width="19.44140625" bestFit="1" customWidth="1"/>
    <col min="3" max="3" width="17.21875" bestFit="1" customWidth="1"/>
  </cols>
  <sheetData>
    <row r="3" spans="1:3" x14ac:dyDescent="0.3">
      <c r="A3" s="78" t="s">
        <v>98</v>
      </c>
      <c r="B3" s="6" t="s">
        <v>101</v>
      </c>
      <c r="C3" s="6" t="s">
        <v>100</v>
      </c>
    </row>
    <row r="4" spans="1:3" x14ac:dyDescent="0.3">
      <c r="A4" s="79" t="s">
        <v>45</v>
      </c>
      <c r="B4" s="80">
        <v>10960.55</v>
      </c>
      <c r="C4" s="80">
        <v>22287</v>
      </c>
    </row>
    <row r="5" spans="1:3" x14ac:dyDescent="0.3">
      <c r="A5" s="79" t="s">
        <v>29</v>
      </c>
      <c r="B5" s="80">
        <v>4359.2800000000007</v>
      </c>
      <c r="C5" s="80">
        <v>7759.66</v>
      </c>
    </row>
    <row r="6" spans="1:3" x14ac:dyDescent="0.3">
      <c r="A6" s="79" t="s">
        <v>38</v>
      </c>
      <c r="B6" s="80">
        <v>28536.69</v>
      </c>
      <c r="C6" s="80">
        <v>30090.799999999999</v>
      </c>
    </row>
    <row r="7" spans="1:3" x14ac:dyDescent="0.3">
      <c r="A7" s="79" t="s">
        <v>37</v>
      </c>
      <c r="B7" s="80">
        <v>159390.15</v>
      </c>
      <c r="C7" s="80">
        <v>182530.15</v>
      </c>
    </row>
    <row r="8" spans="1:3" x14ac:dyDescent="0.3">
      <c r="A8" s="79" t="s">
        <v>44</v>
      </c>
      <c r="B8" s="80">
        <v>48953.04</v>
      </c>
      <c r="C8" s="80">
        <v>132300.63</v>
      </c>
    </row>
    <row r="9" spans="1:3" x14ac:dyDescent="0.3">
      <c r="A9" s="79" t="s">
        <v>27</v>
      </c>
      <c r="B9" s="80">
        <v>786509.98999999987</v>
      </c>
      <c r="C9" s="80">
        <v>1318202.51</v>
      </c>
    </row>
    <row r="10" spans="1:3" x14ac:dyDescent="0.3">
      <c r="A10" s="79" t="s">
        <v>26</v>
      </c>
      <c r="B10" s="80">
        <v>437598.63</v>
      </c>
      <c r="C10" s="80">
        <v>741899.77999999991</v>
      </c>
    </row>
    <row r="11" spans="1:3" x14ac:dyDescent="0.3">
      <c r="A11" s="79" t="s">
        <v>43</v>
      </c>
      <c r="B11" s="80">
        <v>13499.4</v>
      </c>
      <c r="C11" s="80">
        <v>43804.03</v>
      </c>
    </row>
    <row r="12" spans="1:3" x14ac:dyDescent="0.3">
      <c r="A12" s="79" t="s">
        <v>50</v>
      </c>
      <c r="B12" s="80">
        <v>251646.2</v>
      </c>
      <c r="C12" s="80">
        <v>286644.63</v>
      </c>
    </row>
    <row r="13" spans="1:3" x14ac:dyDescent="0.3">
      <c r="A13" s="79" t="s">
        <v>39</v>
      </c>
      <c r="B13" s="80">
        <v>25000</v>
      </c>
      <c r="C13" s="80">
        <v>90000</v>
      </c>
    </row>
    <row r="14" spans="1:3" x14ac:dyDescent="0.3">
      <c r="A14" s="79" t="s">
        <v>52</v>
      </c>
      <c r="B14" s="80">
        <v>50000</v>
      </c>
      <c r="C14" s="80">
        <v>136000</v>
      </c>
    </row>
    <row r="15" spans="1:3" x14ac:dyDescent="0.3">
      <c r="A15" s="79" t="s">
        <v>41</v>
      </c>
      <c r="B15" s="80">
        <v>89300</v>
      </c>
      <c r="C15" s="80">
        <v>98270</v>
      </c>
    </row>
    <row r="16" spans="1:3" x14ac:dyDescent="0.3">
      <c r="A16" s="79" t="s">
        <v>482</v>
      </c>
      <c r="B16" s="80">
        <v>5000</v>
      </c>
      <c r="C16" s="80">
        <v>16500</v>
      </c>
    </row>
    <row r="17" spans="1:3" x14ac:dyDescent="0.3">
      <c r="A17" s="79" t="s">
        <v>28</v>
      </c>
      <c r="B17" s="80">
        <v>22383.11</v>
      </c>
      <c r="C17" s="80">
        <v>82520.710000000006</v>
      </c>
    </row>
    <row r="18" spans="1:3" x14ac:dyDescent="0.3">
      <c r="A18" s="79" t="s">
        <v>617</v>
      </c>
      <c r="B18" s="80">
        <v>4335.59</v>
      </c>
      <c r="C18" s="80">
        <v>6340.8899999999994</v>
      </c>
    </row>
    <row r="19" spans="1:3" x14ac:dyDescent="0.3">
      <c r="A19" s="79" t="s">
        <v>150</v>
      </c>
      <c r="B19" s="80">
        <v>258159.94000000003</v>
      </c>
      <c r="C19" s="80">
        <v>764755.66</v>
      </c>
    </row>
    <row r="20" spans="1:3" x14ac:dyDescent="0.3">
      <c r="A20" s="79" t="s">
        <v>270</v>
      </c>
      <c r="B20" s="80">
        <v>3230</v>
      </c>
      <c r="C20" s="80">
        <v>3230</v>
      </c>
    </row>
    <row r="21" spans="1:3" x14ac:dyDescent="0.3">
      <c r="A21" s="79" t="s">
        <v>413</v>
      </c>
      <c r="B21" s="80">
        <v>34590.400000000001</v>
      </c>
      <c r="C21" s="80">
        <v>48590.400000000001</v>
      </c>
    </row>
    <row r="22" spans="1:3" x14ac:dyDescent="0.3">
      <c r="A22" s="79" t="s">
        <v>671</v>
      </c>
      <c r="B22" s="80">
        <v>0</v>
      </c>
      <c r="C22" s="80">
        <v>0</v>
      </c>
    </row>
    <row r="23" spans="1:3" x14ac:dyDescent="0.3">
      <c r="A23" s="79" t="s">
        <v>99</v>
      </c>
      <c r="B23" s="80">
        <v>2233452.9699999997</v>
      </c>
      <c r="C23" s="80">
        <v>4011726.8499999996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5FE87-4404-436B-AA65-526EF9D465B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CDSF Dashboard</vt:lpstr>
      <vt:lpstr>Totals by District</vt:lpstr>
      <vt:lpstr>Totals by Department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Hamilton, Merrick - FIN</cp:lastModifiedBy>
  <cp:lastPrinted>2019-09-30T17:32:04Z</cp:lastPrinted>
  <dcterms:created xsi:type="dcterms:W3CDTF">2014-06-27T03:00:41Z</dcterms:created>
  <dcterms:modified xsi:type="dcterms:W3CDTF">2020-09-09T12:56:40Z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