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ity Council FY2019\"/>
    </mc:Choice>
  </mc:AlternateContent>
  <bookViews>
    <workbookView xWindow="-555" yWindow="0" windowWidth="19440" windowHeight="6255" tabRatio="572"/>
  </bookViews>
  <sheets>
    <sheet name="CDSF Dashboard" sheetId="10" r:id="rId1"/>
  </sheets>
  <definedNames>
    <definedName name="_xlnm.Print_Area" localSheetId="0">'CDSF Dashboard'!$A$1:$I$261</definedName>
    <definedName name="_xlnm.Print_Titles" localSheetId="0">'CDSF Dashboard'!$1:$1</definedName>
  </definedNames>
  <calcPr calcId="171027"/>
</workbook>
</file>

<file path=xl/calcChain.xml><?xml version="1.0" encoding="utf-8"?>
<calcChain xmlns="http://schemas.openxmlformats.org/spreadsheetml/2006/main">
  <c r="G173" i="10" l="1"/>
  <c r="G127" i="10"/>
  <c r="H44" i="10" l="1"/>
  <c r="G44" i="10"/>
  <c r="H252" i="10" l="1"/>
  <c r="H254" i="10" s="1"/>
  <c r="G252" i="10"/>
  <c r="G254" i="10" s="1"/>
  <c r="H249" i="10" l="1"/>
  <c r="G196" i="10"/>
  <c r="H196" i="10"/>
  <c r="G109" i="10" l="1"/>
  <c r="H173" i="10" l="1"/>
  <c r="G145" i="10"/>
  <c r="H145" i="10"/>
  <c r="H127" i="10"/>
  <c r="G80" i="10" l="1"/>
  <c r="H80" i="10" l="1"/>
  <c r="H52" i="10" l="1"/>
  <c r="G52" i="10"/>
  <c r="G32" i="10" l="1"/>
  <c r="H109" i="10" l="1"/>
  <c r="G249" i="10" l="1"/>
  <c r="H215" i="10" l="1"/>
  <c r="G215" i="10"/>
  <c r="H32" i="10" l="1"/>
  <c r="H250" i="10" l="1"/>
  <c r="H255" i="10" s="1"/>
  <c r="G250" i="10" l="1"/>
  <c r="G255" i="10" s="1"/>
</calcChain>
</file>

<file path=xl/sharedStrings.xml><?xml version="1.0" encoding="utf-8"?>
<sst xmlns="http://schemas.openxmlformats.org/spreadsheetml/2006/main" count="1205" uniqueCount="522">
  <si>
    <t>Project Name</t>
  </si>
  <si>
    <t>Funds</t>
  </si>
  <si>
    <t>Department</t>
  </si>
  <si>
    <t>Max Spend</t>
  </si>
  <si>
    <t>Date Sent</t>
  </si>
  <si>
    <t>Operating</t>
  </si>
  <si>
    <t>Title</t>
  </si>
  <si>
    <t>District</t>
  </si>
  <si>
    <t>K</t>
  </si>
  <si>
    <t>C</t>
  </si>
  <si>
    <t>D</t>
  </si>
  <si>
    <t>Status</t>
  </si>
  <si>
    <t>Completed</t>
  </si>
  <si>
    <t>F</t>
  </si>
  <si>
    <t>I</t>
  </si>
  <si>
    <t>G</t>
  </si>
  <si>
    <t>H</t>
  </si>
  <si>
    <t>A</t>
  </si>
  <si>
    <t>B</t>
  </si>
  <si>
    <t>E</t>
  </si>
  <si>
    <t>J</t>
  </si>
  <si>
    <t>Cancelled</t>
  </si>
  <si>
    <t>YTD Expenses</t>
  </si>
  <si>
    <t>WBS</t>
  </si>
  <si>
    <t>Comments</t>
  </si>
  <si>
    <t>CASE</t>
  </si>
  <si>
    <t>HPD</t>
  </si>
  <si>
    <t>PWE</t>
  </si>
  <si>
    <t>HPARD</t>
  </si>
  <si>
    <t>PD</t>
  </si>
  <si>
    <t>SWD</t>
  </si>
  <si>
    <t>CNL</t>
  </si>
  <si>
    <t>Lakewood, Rosewood &amp; Scenic Woods Parks - portacans</t>
  </si>
  <si>
    <t>SPARK - HISD Mandarin School</t>
  </si>
  <si>
    <t>Capital</t>
  </si>
  <si>
    <t>Robodials</t>
  </si>
  <si>
    <t xml:space="preserve">Constant Contact </t>
  </si>
  <si>
    <t>E-11-17</t>
  </si>
  <si>
    <t>E-17-17</t>
  </si>
  <si>
    <t>E-20-17</t>
  </si>
  <si>
    <t>Freeway Manor Park - Mile Markers</t>
  </si>
  <si>
    <t>Oak Meadows Park - Purchase of 13 new picnic tables</t>
  </si>
  <si>
    <t>Meadowcreek Village Park - purchase of 12 tables and 6 benches</t>
  </si>
  <si>
    <t>Erection of 30 MPH signs - 11500 block Highgrove</t>
  </si>
  <si>
    <t>Erection of 30 MPH signs - 1700 block Woodland Park</t>
  </si>
  <si>
    <t>Erection of 30 MPH signs - 1700 Block Prarie Mark</t>
  </si>
  <si>
    <t>Erection of 30 MPH signs - 11300 Block Lakeside Place</t>
  </si>
  <si>
    <t>Esplanade at Lakeside Place Dr. @ Hayes Rd.</t>
  </si>
  <si>
    <t xml:space="preserve">Tire Pick Up - Greater Norhtside Management District </t>
  </si>
  <si>
    <t>Moody, Tuttle, Flores and Carnegie Libraries - Summer Jobs</t>
  </si>
  <si>
    <t>BARC - Free Spay/Neuter Surgeries</t>
  </si>
  <si>
    <t>Sub-Regional Scope - SE Houston/Hobby Airport Area</t>
  </si>
  <si>
    <t>Fund 4515</t>
  </si>
  <si>
    <t>Townwood Park - 2 PT Employees</t>
  </si>
  <si>
    <t>A-17-17</t>
  </si>
  <si>
    <t>Street Sweeping - Antoine from DeSoto to Gulf Bank</t>
  </si>
  <si>
    <t>A-18-17</t>
  </si>
  <si>
    <t>D-31-17</t>
  </si>
  <si>
    <t>E-25-17</t>
  </si>
  <si>
    <t>J-14-17</t>
  </si>
  <si>
    <t>K-46-17</t>
  </si>
  <si>
    <t>K-47-17</t>
  </si>
  <si>
    <t xml:space="preserve">Video- Emergency Planning </t>
  </si>
  <si>
    <t>Street Lights</t>
  </si>
  <si>
    <t>District B Hot Team- Part-Time employees</t>
  </si>
  <si>
    <t>Parking Space - 1497 Jackson (corner of Jackson and Wichita), 77004</t>
  </si>
  <si>
    <t>Meadowcreek Village Park- Installation of waste bag dispenser stations</t>
  </si>
  <si>
    <t xml:space="preserve">Video-Danger of Storm Surge and Flooding </t>
  </si>
  <si>
    <t>Northeast Division - Monoculars</t>
  </si>
  <si>
    <t xml:space="preserve">Houston Recovery Center </t>
  </si>
  <si>
    <t>District I- Shopping Carts</t>
  </si>
  <si>
    <t>Windsor Village Park Community Center- Two (2) WiFi hotspots</t>
  </si>
  <si>
    <t xml:space="preserve">HPD Overtime- South Post Oak/West Bellfort Area civility ordinance area- Initial request was $42,499.40 </t>
  </si>
  <si>
    <t>Homeland</t>
  </si>
  <si>
    <t>ARA/BARC</t>
  </si>
  <si>
    <t xml:space="preserve">Street Lights </t>
  </si>
  <si>
    <t>In process</t>
  </si>
  <si>
    <t xml:space="preserve">Metro </t>
  </si>
  <si>
    <t>A-1-18</t>
  </si>
  <si>
    <t>A-2-18</t>
  </si>
  <si>
    <t>A-3-18</t>
  </si>
  <si>
    <t>A-4-18</t>
  </si>
  <si>
    <t>C-1-18</t>
  </si>
  <si>
    <t>C-2-18</t>
  </si>
  <si>
    <t>C-3-18</t>
  </si>
  <si>
    <t>C-4-18</t>
  </si>
  <si>
    <t>Abate Dangerous Home</t>
  </si>
  <si>
    <t>B-1-18</t>
  </si>
  <si>
    <t>D-1-18</t>
  </si>
  <si>
    <t>D-2-18</t>
  </si>
  <si>
    <t>D-3-18</t>
  </si>
  <si>
    <t>D-4-18</t>
  </si>
  <si>
    <t>D-5-18</t>
  </si>
  <si>
    <t>D-6-18</t>
  </si>
  <si>
    <t>D-7-18</t>
  </si>
  <si>
    <t>D-8-18</t>
  </si>
  <si>
    <t>D-9-18</t>
  </si>
  <si>
    <t>D-10-18</t>
  </si>
  <si>
    <t>D-11-18</t>
  </si>
  <si>
    <t>Mini-murals - Intersections throughout the District</t>
  </si>
  <si>
    <t>Montrose Special Parking</t>
  </si>
  <si>
    <t>Illegal Dumping Cameras</t>
  </si>
  <si>
    <t>Portacans - Zollie Scales and Schnur Parks</t>
  </si>
  <si>
    <t>HPD Overtime - Museum Park Area</t>
  </si>
  <si>
    <t>Rebuild Together Houston</t>
  </si>
  <si>
    <t>Temporary Employees in DON</t>
  </si>
  <si>
    <t>4 Part time Staffers in HHD</t>
  </si>
  <si>
    <t>Sub-Regional Mobility Planning Study</t>
  </si>
  <si>
    <t>Presbyterian School (Oakdale near Pinedale) - speed cushions - $15k</t>
  </si>
  <si>
    <t>Landscaping - MLK Blvd.</t>
  </si>
  <si>
    <t>D-12-18</t>
  </si>
  <si>
    <t>E-1-18</t>
  </si>
  <si>
    <t>E-2-18</t>
  </si>
  <si>
    <t>E-3-18</t>
  </si>
  <si>
    <t>E-4-18</t>
  </si>
  <si>
    <t>E-5-18</t>
  </si>
  <si>
    <t>E-6-18</t>
  </si>
  <si>
    <t>E-7-18</t>
  </si>
  <si>
    <t>E-8-18</t>
  </si>
  <si>
    <t>HFD Lawn Mower and Leaf Blower</t>
  </si>
  <si>
    <t>RDV - Visualization</t>
  </si>
  <si>
    <t>Includes mowing, edging, tree trimming, debris &amp; trash removal, traffic control - Horsepen Bayou</t>
  </si>
  <si>
    <t>Community Event for Harvey Recovery - #KingwoodStrong</t>
  </si>
  <si>
    <t>Edgebrook Dr. and Space Cente Blvd. - (E-15-16) FY16 Rollover - Tree Maintenance (E-9-17)  FY17 Rollover</t>
  </si>
  <si>
    <t>Harris County Department of Education</t>
  </si>
  <si>
    <t>F-1-18</t>
  </si>
  <si>
    <t>F-2-18</t>
  </si>
  <si>
    <t>F-3-18</t>
  </si>
  <si>
    <t>F-4-18</t>
  </si>
  <si>
    <t>F-5-18</t>
  </si>
  <si>
    <t>F-6-18</t>
  </si>
  <si>
    <t>F-7-18</t>
  </si>
  <si>
    <t>F-8-18</t>
  </si>
  <si>
    <t>F-9-18</t>
  </si>
  <si>
    <t>F-10-18</t>
  </si>
  <si>
    <t>F-11-18</t>
  </si>
  <si>
    <t>Funding for the HPD Environmental Investigations Unit (Rollover)</t>
  </si>
  <si>
    <t>2NTMP Cushions - Westhollow village</t>
  </si>
  <si>
    <t>Imperial Point V NTMP</t>
  </si>
  <si>
    <t>Imperial Point IV NTMP</t>
  </si>
  <si>
    <t>Imperial Point III NTMP</t>
  </si>
  <si>
    <t>Rescue boat for HFD - Fire Station 10 on 6600 Corporate 77036</t>
  </si>
  <si>
    <t>Street Striping - Various Locations in District F</t>
  </si>
  <si>
    <t>Bellaire Blvd. between Bane and Boone - $80,160</t>
  </si>
  <si>
    <t>Westside Station - Chief Baimbridge (Contact person)</t>
  </si>
  <si>
    <t>G-1-18</t>
  </si>
  <si>
    <t>G-2-18</t>
  </si>
  <si>
    <t>G-3-18</t>
  </si>
  <si>
    <t>G-4-18</t>
  </si>
  <si>
    <t>G-5-18</t>
  </si>
  <si>
    <t>G-6-18</t>
  </si>
  <si>
    <t>G-7-18</t>
  </si>
  <si>
    <t>G-8-18</t>
  </si>
  <si>
    <t>G-9-18</t>
  </si>
  <si>
    <t>G-10-18</t>
  </si>
  <si>
    <t>G-11-18</t>
  </si>
  <si>
    <t>G-12-18</t>
  </si>
  <si>
    <t>G-13-18</t>
  </si>
  <si>
    <t>G-14-18</t>
  </si>
  <si>
    <t>Various Concrete Panel Replacements in District G - $886.89</t>
  </si>
  <si>
    <t>Erection of 30 MPH signs - 11500 Riverview (eastbound)</t>
  </si>
  <si>
    <t>City Secretary - Hire Temporary Contract Employees - $10K</t>
  </si>
  <si>
    <t>Walnut Bend Elementary School SPARK Park</t>
  </si>
  <si>
    <t>Bob Cat Rental Service - Initial Request was $25k</t>
  </si>
  <si>
    <t>HPD Overtime - Certain neighborhoods in Westside District #20</t>
  </si>
  <si>
    <t>CASE  for Kids</t>
  </si>
  <si>
    <t>HPD Dive Team Headquarters - Breathing Air Compressors</t>
  </si>
  <si>
    <t>Overtime for City Secretary's Office</t>
  </si>
  <si>
    <t>SPARK Park - Looscan Elem (H-6-17 Rollover)</t>
  </si>
  <si>
    <t>Bushnell 10x50 Binoculars</t>
  </si>
  <si>
    <t>Streetlights - Hutchins &amp; Commerce</t>
  </si>
  <si>
    <t>Moody, Flores, Tuttle, and Carnegie Neighborhood Libraries</t>
  </si>
  <si>
    <t>Texas Rising Star</t>
  </si>
  <si>
    <t>Sam Houston HS &amp; McReynolds MS</t>
  </si>
  <si>
    <t>Spay/Neuter surgeries for Big Fix Houston 2018</t>
  </si>
  <si>
    <t>J-1-18</t>
  </si>
  <si>
    <t>Shopping Carts</t>
  </si>
  <si>
    <t>K-1-18</t>
  </si>
  <si>
    <t>K-2-18</t>
  </si>
  <si>
    <t>K-3-18</t>
  </si>
  <si>
    <t>K-4-18</t>
  </si>
  <si>
    <t>K-5-18</t>
  </si>
  <si>
    <t>K-6-18</t>
  </si>
  <si>
    <t>K-7-18</t>
  </si>
  <si>
    <t>K-8-18</t>
  </si>
  <si>
    <t>K-9-18</t>
  </si>
  <si>
    <t>K-10-18</t>
  </si>
  <si>
    <t>K-11-18</t>
  </si>
  <si>
    <t>K-12-18</t>
  </si>
  <si>
    <t>K-13-18</t>
  </si>
  <si>
    <t>K-14-18</t>
  </si>
  <si>
    <t>K-15-18</t>
  </si>
  <si>
    <t>K-16-18</t>
  </si>
  <si>
    <t>K-17-18</t>
  </si>
  <si>
    <t>K-18-18</t>
  </si>
  <si>
    <t>K-19-18</t>
  </si>
  <si>
    <t>K-20-18</t>
  </si>
  <si>
    <t>K-21-18</t>
  </si>
  <si>
    <t>K-22-18</t>
  </si>
  <si>
    <t>Marian Park - Two Additional Part-time Staffers</t>
  </si>
  <si>
    <t>Allocation of funds to Constant Contact for constituent communications</t>
  </si>
  <si>
    <t>Woodside/Linkwood (6501-15) - $111,525.00</t>
  </si>
  <si>
    <t>Dumbarton Village (6510-15) - $77,150.00</t>
  </si>
  <si>
    <t>Keswick Place (6527-15) - $68,400.00</t>
  </si>
  <si>
    <t>Fall Basketball - Marian Park</t>
  </si>
  <si>
    <t>Fall Basketball - Townwood Park</t>
  </si>
  <si>
    <t>Westwood Park - Tennis court/Basketball court graphic canvass</t>
  </si>
  <si>
    <t>Linkwood Park - Tennis court/Basketball court graphic canvass</t>
  </si>
  <si>
    <t>Windsor Village Park - Tennis court/Basketball court graphic canvass</t>
  </si>
  <si>
    <t>Townwood Park - Tennis court/Basketball court graphic canvass</t>
  </si>
  <si>
    <t>Westbury Park - Tennis court/Basketball court graphic canvass</t>
  </si>
  <si>
    <t>Hager Park - Tennis court/Basketball court graphic canvass</t>
  </si>
  <si>
    <t>SPARK Program</t>
  </si>
  <si>
    <t>Marian Park - Fall Men's Basketball League ($201.28/team)</t>
  </si>
  <si>
    <t>Fire Station #80 Lawn Equipment $1.5k</t>
  </si>
  <si>
    <t>Willow Waterhole Greenspace Reserve</t>
  </si>
  <si>
    <t>Jazz Houston $25k</t>
  </si>
  <si>
    <t>Jazz Houston</t>
  </si>
  <si>
    <t>HFD</t>
  </si>
  <si>
    <t>A-5-18</t>
  </si>
  <si>
    <t>A-6-18</t>
  </si>
  <si>
    <t>A-7-18</t>
  </si>
  <si>
    <t>A-8-18</t>
  </si>
  <si>
    <t>A-9-18</t>
  </si>
  <si>
    <t>A-10-18</t>
  </si>
  <si>
    <t>A-11-18</t>
  </si>
  <si>
    <t>A-12-18</t>
  </si>
  <si>
    <t>A-13-18</t>
  </si>
  <si>
    <t>A-14-18</t>
  </si>
  <si>
    <t>A-15-18</t>
  </si>
  <si>
    <t>A-16-18</t>
  </si>
  <si>
    <t>A-17-18</t>
  </si>
  <si>
    <t>A-18-18</t>
  </si>
  <si>
    <t>A-19-18</t>
  </si>
  <si>
    <t>A-20-18</t>
  </si>
  <si>
    <t>A-21-18</t>
  </si>
  <si>
    <t>A-22-18</t>
  </si>
  <si>
    <t>A-23-18</t>
  </si>
  <si>
    <t>A-24-18</t>
  </si>
  <si>
    <t>A-25-18</t>
  </si>
  <si>
    <t xml:space="preserve">Overtime for HPD Northwest Division </t>
  </si>
  <si>
    <t>Overtime for HPD North Division</t>
  </si>
  <si>
    <t>BARC Spay/Neuter Saturday, September 16th</t>
  </si>
  <si>
    <t>Sponsorship of HPD Mounted Patrol horse</t>
  </si>
  <si>
    <t>Overtime for HPD Northwest (nights and weekends)</t>
  </si>
  <si>
    <t>Overtime for HPD North (nights and weekends)</t>
  </si>
  <si>
    <t>Street Light for Gary St. from Antoine Dr. to Afton St.</t>
  </si>
  <si>
    <t>Street Lights on Kemp Forest from Gessner to dead-end</t>
  </si>
  <si>
    <t>Street Lights on Lybert Dr. from Shadowdale to Durban</t>
  </si>
  <si>
    <t>Street Lights on Durban Dr. from Lybert to Centrepark Dr.</t>
  </si>
  <si>
    <t>Street Lights - Hutchins &amp; Commerce</t>
  </si>
  <si>
    <t>Street Lights on Streamside Dr. from W. Gulf Bank to Council Grove Ln.</t>
  </si>
  <si>
    <t>Street lights on DeSoto Street from Antoine to Dead End</t>
  </si>
  <si>
    <t>Street lights on Alabonson Rd from Victory/W. Little York to City Limits</t>
  </si>
  <si>
    <t>Street lights at 10603 Brinwood</t>
  </si>
  <si>
    <t>Extra mowing of: Elmview Ditch from Neuens to Hammerly, Woodvine Ditch, and Rigel Ditch</t>
  </si>
  <si>
    <t>One additional speed cushion for Moss Oaks - $9k</t>
  </si>
  <si>
    <t>Speed cushions in the following order: Spring Branch Oaks Inwood West Spring Branch Valley Spring Oaks Spring Manor Upland Park Spring Shadows. $491k</t>
  </si>
  <si>
    <t>RL &amp; Cora Johnson Park - Fence Screen</t>
  </si>
  <si>
    <t xml:space="preserve"> Alabonson Road - Fence Screen</t>
  </si>
  <si>
    <t>HPD Northwest Division - Speed (SAM) Trailier</t>
  </si>
  <si>
    <t>HPD North Division - District A - Speed (SAM) Trailer</t>
  </si>
  <si>
    <t>Micro chipping of approximately 500 pets.</t>
  </si>
  <si>
    <t>Spay/Neuter of approximately 100 pets.</t>
  </si>
  <si>
    <t>A-26-18</t>
  </si>
  <si>
    <t>A-27-18</t>
  </si>
  <si>
    <t>Cameras to Monitor Illegal Dumping</t>
  </si>
  <si>
    <t>Lights under the bridges at the new White Oak Bayou trails</t>
  </si>
  <si>
    <t>B-2-18</t>
  </si>
  <si>
    <t>B-3-18</t>
  </si>
  <si>
    <t>B-4-18</t>
  </si>
  <si>
    <t>B-5-18</t>
  </si>
  <si>
    <t>B-6-18</t>
  </si>
  <si>
    <t>B-7-18</t>
  </si>
  <si>
    <t>B-8-18</t>
  </si>
  <si>
    <t>Inter-Local Agreement (Surveillance Cameras</t>
  </si>
  <si>
    <t>Illegal Dumping</t>
  </si>
  <si>
    <t>Robo-calls</t>
  </si>
  <si>
    <t>HPD Mounted Patrol - Sponsorship of a horse</t>
  </si>
  <si>
    <t>DON</t>
  </si>
  <si>
    <t>Spark Parks</t>
  </si>
  <si>
    <t xml:space="preserve">Harris County </t>
  </si>
  <si>
    <t>C-5-18</t>
  </si>
  <si>
    <t>C-6-18</t>
  </si>
  <si>
    <t>C-7-18</t>
  </si>
  <si>
    <t>Cherryhurst Park - Replacement of the fall surface. - $10.7k</t>
  </si>
  <si>
    <t>Timbergrove-Street Overlay - $500k</t>
  </si>
  <si>
    <t>Yupon Street - Mill and Overlay</t>
  </si>
  <si>
    <t>MOCA</t>
  </si>
  <si>
    <t>D-13-18</t>
  </si>
  <si>
    <t>D-14-18</t>
  </si>
  <si>
    <t>D-15-18</t>
  </si>
  <si>
    <t>D-16-18</t>
  </si>
  <si>
    <t>D-17-18</t>
  </si>
  <si>
    <t>D-18-18</t>
  </si>
  <si>
    <t>D-19-18</t>
  </si>
  <si>
    <t>D-20-18</t>
  </si>
  <si>
    <t>D-21-18</t>
  </si>
  <si>
    <t>D-22-18</t>
  </si>
  <si>
    <t>D-23-18</t>
  </si>
  <si>
    <t>D-24-18</t>
  </si>
  <si>
    <t>D-25-18</t>
  </si>
  <si>
    <t>Sidewalks - Museum Park - $100k</t>
  </si>
  <si>
    <t>MacGregor Park - Master Plan</t>
  </si>
  <si>
    <t>Houston Fire Station 7 - Replace Pole</t>
  </si>
  <si>
    <t>Houston Fire Station 46 - Repair Curb and Sidewalk - $6.2k</t>
  </si>
  <si>
    <t>Houston Southeast Patrol</t>
  </si>
  <si>
    <t>Riverside III - Speed Cushions - $52.5k</t>
  </si>
  <si>
    <t>Rainbow Valley - Speed Cushions - $22.5</t>
  </si>
  <si>
    <t>Scott Street (610 and OST) - Beautification on the median</t>
  </si>
  <si>
    <t>HPD Reed Road Storefront - Bicycles</t>
  </si>
  <si>
    <t>Repair Sidewalk on the corner of Redbud and Calhoun - $36k</t>
  </si>
  <si>
    <t> ZGA Community Garden (MacGregor Park)</t>
  </si>
  <si>
    <t> Assist the Storm Water Action Team (SWAT) with funding to perform projects in District D identified by CM Boykins.  $100k</t>
  </si>
  <si>
    <t>HPD Southeast will be doing an overtime initiative to combat the gun violence and gang crimes happening throughout District D.</t>
  </si>
  <si>
    <t>Starting at Jutland/Pershing and ending at Jutland/Windemere - Replace existing broken sidewalks with new sidewalks.  $168.8k</t>
  </si>
  <si>
    <t>District D</t>
  </si>
  <si>
    <t>Planning</t>
  </si>
  <si>
    <t>A-28-18</t>
  </si>
  <si>
    <t>Narcotics - Overtime</t>
  </si>
  <si>
    <t>B-9-18</t>
  </si>
  <si>
    <t>B-10-18</t>
  </si>
  <si>
    <t>Buildout of Makerspace Hubs in schools in District B</t>
  </si>
  <si>
    <t>OBO</t>
  </si>
  <si>
    <t>D-26-18</t>
  </si>
  <si>
    <t>2 chain saws for Fire station 46 1 k12 for Fire Station 46 2 chainsaws for Fire Station 70</t>
  </si>
  <si>
    <t>E-9-18</t>
  </si>
  <si>
    <t>E-10-18</t>
  </si>
  <si>
    <t>E-11-18</t>
  </si>
  <si>
    <t>E-12-18</t>
  </si>
  <si>
    <t>E-13-18</t>
  </si>
  <si>
    <t>E-14-18</t>
  </si>
  <si>
    <t>E-15-18</t>
  </si>
  <si>
    <t>E-16-18</t>
  </si>
  <si>
    <t>E-17-18</t>
  </si>
  <si>
    <t>E-19-18</t>
  </si>
  <si>
    <t>E-18-18</t>
  </si>
  <si>
    <t>E-20-18</t>
  </si>
  <si>
    <t>E-21-18</t>
  </si>
  <si>
    <t>E-22-18</t>
  </si>
  <si>
    <t>E-23-18</t>
  </si>
  <si>
    <t>Kingwood Community Center - 4102 Rustic Woods - Survey</t>
  </si>
  <si>
    <t>Panel replacement - 1414 Amber Knoll - $25k</t>
  </si>
  <si>
    <t>Road Repairs - El Dorado from Highway 3 to Space Center Blvd - $68k</t>
  </si>
  <si>
    <t>Installation of Blinds</t>
  </si>
  <si>
    <t xml:space="preserve">Installation of trails at Exploration </t>
  </si>
  <si>
    <t>HCDE  Case Grants</t>
  </si>
  <si>
    <t>West Lake Houston Parkway and Kingwood Drive - Removal and Replacement - $23.4k</t>
  </si>
  <si>
    <t>938 Kingwood Drive - Panel Replacement - $133k</t>
  </si>
  <si>
    <t xml:space="preserve">West side of Mills Branch Drive between Riverpoint Village heading south to Clover Valley </t>
  </si>
  <si>
    <t>Street Light installation along El Dorado Blvd. between Travis Heights Ln and just to the north of Sunrise Lake Dr.</t>
  </si>
  <si>
    <t>1400 Pineloch Dr to 1700 Pinloch Dr - curb repairs - $45k</t>
  </si>
  <si>
    <t>F-12-18</t>
  </si>
  <si>
    <t>F-13-18</t>
  </si>
  <si>
    <t>F-14-18</t>
  </si>
  <si>
    <t>F-15-18</t>
  </si>
  <si>
    <t>F-16-18</t>
  </si>
  <si>
    <t>Imperial Point II</t>
  </si>
  <si>
    <t>5' Sidewalk - Daffodil between Jeanetta and Amanda</t>
  </si>
  <si>
    <t>Alief Community Center - Grant for part-time staff</t>
  </si>
  <si>
    <t>Pickup heavy trash from Hurricane Harvey</t>
  </si>
  <si>
    <t>G-15-18</t>
  </si>
  <si>
    <t>G-16-18</t>
  </si>
  <si>
    <t>G-17-18</t>
  </si>
  <si>
    <t>Chevy Chase, Avalon Place, Charnwood - 3 NTMP's - $158,550</t>
  </si>
  <si>
    <t>Various Panel Replacements, Ashalt overlays and sidewalk repairs in District G - $341,550</t>
  </si>
  <si>
    <t>Fire Stations in District G</t>
  </si>
  <si>
    <t>E-24-18</t>
  </si>
  <si>
    <t>A/C Unit for the HPD Kingwood Sub-station</t>
  </si>
  <si>
    <t>F-17-18</t>
  </si>
  <si>
    <t>Harwin Park in District F - Mulch for plants</t>
  </si>
  <si>
    <t>H-1-18</t>
  </si>
  <si>
    <t>H-2-18</t>
  </si>
  <si>
    <t>H-3-18</t>
  </si>
  <si>
    <t>H-4-18</t>
  </si>
  <si>
    <t>H-5-18</t>
  </si>
  <si>
    <t>H-6-18</t>
  </si>
  <si>
    <t>H-7-18</t>
  </si>
  <si>
    <t>H-8-18</t>
  </si>
  <si>
    <t>H-9-18</t>
  </si>
  <si>
    <t>H-10-18</t>
  </si>
  <si>
    <t>H-11-18</t>
  </si>
  <si>
    <t>H-12-18</t>
  </si>
  <si>
    <t>H-13-18</t>
  </si>
  <si>
    <t>H-14-18</t>
  </si>
  <si>
    <t>H-15-18</t>
  </si>
  <si>
    <t>H-16-18</t>
  </si>
  <si>
    <t>H-17-18</t>
  </si>
  <si>
    <t>H-18-18</t>
  </si>
  <si>
    <t>H-19-18</t>
  </si>
  <si>
    <t>H-20-18</t>
  </si>
  <si>
    <t>H-21-18</t>
  </si>
  <si>
    <t>H-22-18</t>
  </si>
  <si>
    <t>H-23-18</t>
  </si>
  <si>
    <t>H-24-18</t>
  </si>
  <si>
    <t>H-25-18</t>
  </si>
  <si>
    <t>H-26-18</t>
  </si>
  <si>
    <t>H-27-18</t>
  </si>
  <si>
    <t>HFD Equipment - 5 SAWS</t>
  </si>
  <si>
    <t>Sidewalk Restoration - Sampson Street - $100k</t>
  </si>
  <si>
    <t>Near Northside - Hardy &amp; Elysian St. - (on-street bike lane and parking lane) - $200k</t>
  </si>
  <si>
    <t>Infrared cameras (7)</t>
  </si>
  <si>
    <t>Mini-murals (4)</t>
  </si>
  <si>
    <t>Freeman St - Brooks to Burnett</t>
  </si>
  <si>
    <t>Montie Beach Park - B-Cycle Station Local Match</t>
  </si>
  <si>
    <t>Eastwood Park - repainting</t>
  </si>
  <si>
    <t>NTMP #6300-13 (Northside/Northline) - $45.9k</t>
  </si>
  <si>
    <t>NTMP #6514-15 - Near Northside (Complete Community) - $70,125</t>
  </si>
  <si>
    <t>Denver Harbor Multi-Service Center - freezer and refrigerator</t>
  </si>
  <si>
    <t>Intersection of Kress &amp; Lyons - Addition of covering and amenities at 3 METRO Bus stops - $54,975</t>
  </si>
  <si>
    <t>Settegast Community Center &amp; Eastwood Community Center - purchase and installation of wi-fi routers and computers (laptop cart)</t>
  </si>
  <si>
    <t>Library Books English &amp; Spanish children's books</t>
  </si>
  <si>
    <t>I-1-18</t>
  </si>
  <si>
    <t>I-11-18</t>
  </si>
  <si>
    <t>Big Fix 2018 - BARC (Spay/Neuter)</t>
  </si>
  <si>
    <t>I-2-18</t>
  </si>
  <si>
    <t>I-8-18</t>
  </si>
  <si>
    <t>I-3-18</t>
  </si>
  <si>
    <t>I-4-18</t>
  </si>
  <si>
    <t>I-5-18</t>
  </si>
  <si>
    <t>I-6-18</t>
  </si>
  <si>
    <t>I-7-18</t>
  </si>
  <si>
    <t>I-9-18</t>
  </si>
  <si>
    <t>I-10-18</t>
  </si>
  <si>
    <t>I-12-18</t>
  </si>
  <si>
    <t>I-13-18</t>
  </si>
  <si>
    <t>I-14-18</t>
  </si>
  <si>
    <t>I-15-18</t>
  </si>
  <si>
    <t>I-16-18</t>
  </si>
  <si>
    <t>I-17-18</t>
  </si>
  <si>
    <t>I-18-18</t>
  </si>
  <si>
    <t>I-19-18</t>
  </si>
  <si>
    <t>I-20-18</t>
  </si>
  <si>
    <t>I-21-18</t>
  </si>
  <si>
    <t>I-22-18</t>
  </si>
  <si>
    <t>Sampson, York and adjacent streets - Sidewalks - $100k</t>
  </si>
  <si>
    <t>Speed Trailers (2) - Eastside Patrol</t>
  </si>
  <si>
    <t>DeZavala Park - Replace Steel Backboards</t>
  </si>
  <si>
    <t>Completion of 5 mini-murals in the District</t>
  </si>
  <si>
    <t>Songwood Park - Repair and re-asphalt</t>
  </si>
  <si>
    <t>Traffic Calming Device - Wallisville Gardens Neighborhood - $22,500</t>
  </si>
  <si>
    <t>Traffic Calming Device - Wood Bayou Neighborhood - $96,250</t>
  </si>
  <si>
    <t>HPD Overtime - Eastside/Southeast (Cantina Initiative)</t>
  </si>
  <si>
    <t>BARC Overtime</t>
  </si>
  <si>
    <t>Illegal Dumping Surveillance Cameras - 2</t>
  </si>
  <si>
    <t>Street Light - Installation</t>
  </si>
  <si>
    <t>Gym/Fitness Equipment - Hermann Park</t>
  </si>
  <si>
    <t xml:space="preserve">HCDE - After school programming to be provided at Cornelius Elementary - $5,000, De Zavala Elementary - $5,000, and Ortiz Middle School - $5,000. </t>
  </si>
  <si>
    <t>Turtle Soup Mural on Retaining Wall</t>
  </si>
  <si>
    <t>Other</t>
  </si>
  <si>
    <t>Removal and repair of sidewalk - Edgebrook $25,560</t>
  </si>
  <si>
    <t>J-2-18</t>
  </si>
  <si>
    <t>J-3-18</t>
  </si>
  <si>
    <t>J-4-18</t>
  </si>
  <si>
    <t>J-5-18</t>
  </si>
  <si>
    <t>J-6-18</t>
  </si>
  <si>
    <t>J-7-18</t>
  </si>
  <si>
    <t>J-8-18</t>
  </si>
  <si>
    <t>J-9-18</t>
  </si>
  <si>
    <t>J-10-18</t>
  </si>
  <si>
    <t>J-11-18</t>
  </si>
  <si>
    <t>J-12-18</t>
  </si>
  <si>
    <t>J-13-18</t>
  </si>
  <si>
    <t>J-14-18</t>
  </si>
  <si>
    <t>J-15-18</t>
  </si>
  <si>
    <t>J-16-18</t>
  </si>
  <si>
    <t>J-3-17</t>
  </si>
  <si>
    <t>Shopping Carts 2.0</t>
  </si>
  <si>
    <t>K-23-18</t>
  </si>
  <si>
    <t>K-24-18</t>
  </si>
  <si>
    <t>K-25-18</t>
  </si>
  <si>
    <t>K-26-18</t>
  </si>
  <si>
    <t>K-27-18</t>
  </si>
  <si>
    <t>K-28-18</t>
  </si>
  <si>
    <t>K-29-18</t>
  </si>
  <si>
    <t>K-30-18</t>
  </si>
  <si>
    <t>K-31-18</t>
  </si>
  <si>
    <t>Burnett Bayland Park</t>
  </si>
  <si>
    <t>Braeburn Valley West - ADA Ramps - $60k</t>
  </si>
  <si>
    <t>Willow Meadow to Keegans Bayou - Asphalt Trail - $50k</t>
  </si>
  <si>
    <t>Mullins from Dashwood to Bellaire - Repair Sidewalk - $32,107.97</t>
  </si>
  <si>
    <t>Larkwood - Replace Sidewalk - $100k</t>
  </si>
  <si>
    <t>Rasmus Park</t>
  </si>
  <si>
    <t>NW Corner of Verlie and Sharpcrest - Repair Sidewalk - $33,480.00</t>
  </si>
  <si>
    <t>Hillcroft from Bellaire to Bissonnet - Repair of Curbs - $7.8k</t>
  </si>
  <si>
    <t>7715 to 7719 Lacy Hill - Sidewalk Repair - $5.4k</t>
  </si>
  <si>
    <t> Sharpstown County Club Terrace 3 - 30 Speed Cushions - $200k</t>
  </si>
  <si>
    <t>Bintliff between Beechnut and Bellaire - Speed limit signs</t>
  </si>
  <si>
    <t xml:space="preserve"> Mary Bates between Beechnut and Bellaire - Speed limit signs</t>
  </si>
  <si>
    <t xml:space="preserve"> Speed Cushions  - 7202 Bintliff (Between Bellaire and Beechnut) - $6,800.00</t>
  </si>
  <si>
    <t xml:space="preserve"> Savoy and Harwin (Curb Repair - Maintenance needed - $4,412.03)</t>
  </si>
  <si>
    <t>Fire Station 68 (8602 Bissonnet - Art Work)</t>
  </si>
  <si>
    <t>Street Lights - Braes Park Subdivision (Fondren Meadow Dr.)</t>
  </si>
  <si>
    <t>Hot Spots - Vinson &amp; Frank Branch Libraries</t>
  </si>
  <si>
    <t xml:space="preserve">SPARK Program - Petersen Elementary School </t>
  </si>
  <si>
    <t>Bayou Greenways 2020 -- Sims Bayou trail system (Phase I) - Mural along retaining wall</t>
  </si>
  <si>
    <t>CSC</t>
  </si>
  <si>
    <t>HPL</t>
  </si>
  <si>
    <t>HHD</t>
  </si>
  <si>
    <t>BARC</t>
  </si>
  <si>
    <t>DIFFERENCE</t>
  </si>
  <si>
    <t>FY2018 BUDGET</t>
  </si>
  <si>
    <t>FY2017 ROLLOVER</t>
  </si>
  <si>
    <t>TOTAL FY2018 BUDGET</t>
  </si>
  <si>
    <t>French Town Fifth Ward - Roadside Ditch Repair - $500,000</t>
  </si>
  <si>
    <t>Sidewalk Installation - Riverpoint Village between Mills Branch and River Slate Court - $15,000</t>
  </si>
  <si>
    <t>Sidewalk Repairs - Resada Rd. between Diana Lane and Torrey Pines - $51,600</t>
  </si>
  <si>
    <t>Intersection of Northpark Drive and Woodland Hills - Overlay - $134.5k</t>
  </si>
  <si>
    <t>Shoulder Repair - Approximately 3500 S. Richey Road - $4.5K</t>
  </si>
  <si>
    <t>Concrete Panel replacement on Bellaire Blvd., from Beltway 8 to Synott St. -$350K</t>
  </si>
  <si>
    <t>Imperial Point I - $70,275</t>
  </si>
  <si>
    <t>Sidewalk construction - 1700 Des Jardines - $157.5K</t>
  </si>
  <si>
    <t>Sidewalk construction - 6100 Edinburg - $30K</t>
  </si>
  <si>
    <t>Sidewalk construction - 6100 Edinburg - $56,250</t>
  </si>
  <si>
    <t>Sidewalk construction - 7400 Lakehurst - $37.5</t>
  </si>
  <si>
    <t>Quail Village (6540-15) - Speed Cushions - $22.5</t>
  </si>
  <si>
    <t> Brentwood Place (6543-15) - Speed Cushions - $22.5</t>
  </si>
  <si>
    <t>Lakes of Fondren (6544-15) - Speed Cushions - $89,375</t>
  </si>
  <si>
    <t>Almeda Plaza (6533-15) - Speed Cushions - $56.1k</t>
  </si>
  <si>
    <t>Dryad Dr. (Willow Waterhole Greenspace Reserve) - Construct Public Asphalt Roadway - $150K</t>
  </si>
  <si>
    <t>B-11-18</t>
  </si>
  <si>
    <t>Economic Development - Workforce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</si>
</sst>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E7A7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/>
    </xf>
    <xf numFmtId="8" fontId="1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Fill="1"/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8" fontId="1" fillId="5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8" fontId="1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3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14" fontId="6" fillId="4" borderId="1" xfId="0" applyNumberFormat="1" applyFont="1" applyFill="1" applyBorder="1" applyAlignment="1">
      <alignment horizontal="right"/>
    </xf>
    <xf numFmtId="8" fontId="6" fillId="4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right"/>
    </xf>
    <xf numFmtId="8" fontId="4" fillId="5" borderId="1" xfId="0" applyNumberFormat="1" applyFont="1" applyFill="1" applyBorder="1" applyAlignment="1">
      <alignment horizontal="right"/>
    </xf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8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0" fontId="12" fillId="3" borderId="1" xfId="0" applyFont="1" applyFill="1" applyBorder="1" applyAlignment="1">
      <alignment horizontal="left"/>
    </xf>
    <xf numFmtId="164" fontId="13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3" borderId="1" xfId="0" applyNumberFormat="1" applyFont="1" applyFill="1" applyBorder="1"/>
    <xf numFmtId="8" fontId="13" fillId="3" borderId="1" xfId="0" applyNumberFormat="1" applyFont="1" applyFill="1" applyBorder="1" applyAlignment="1">
      <alignment horizontal="right"/>
    </xf>
    <xf numFmtId="0" fontId="13" fillId="3" borderId="1" xfId="0" applyFont="1" applyFill="1" applyBorder="1"/>
    <xf numFmtId="0" fontId="13" fillId="3" borderId="3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3" fontId="1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14" fontId="1" fillId="5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8" fontId="4" fillId="4" borderId="1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right"/>
    </xf>
    <xf numFmtId="14" fontId="10" fillId="4" borderId="1" xfId="0" applyNumberFormat="1" applyFont="1" applyFill="1" applyBorder="1" applyAlignment="1">
      <alignment horizontal="right"/>
    </xf>
    <xf numFmtId="8" fontId="10" fillId="4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8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/>
    <xf numFmtId="8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right"/>
    </xf>
    <xf numFmtId="0" fontId="14" fillId="5" borderId="1" xfId="0" applyFont="1" applyFill="1" applyBorder="1" applyAlignment="1">
      <alignment horizontal="right"/>
    </xf>
    <xf numFmtId="14" fontId="14" fillId="5" borderId="1" xfId="0" applyNumberFormat="1" applyFont="1" applyFill="1" applyBorder="1" applyAlignment="1">
      <alignment horizontal="right"/>
    </xf>
    <xf numFmtId="8" fontId="14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/>
    <xf numFmtId="0" fontId="14" fillId="5" borderId="1" xfId="0" applyFont="1" applyFill="1" applyBorder="1" applyAlignment="1">
      <alignment wrapText="1"/>
    </xf>
    <xf numFmtId="0" fontId="1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6" fillId="7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right"/>
    </xf>
    <xf numFmtId="14" fontId="6" fillId="6" borderId="1" xfId="0" applyNumberFormat="1" applyFon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right"/>
    </xf>
    <xf numFmtId="8" fontId="6" fillId="6" borderId="1" xfId="0" applyNumberFormat="1" applyFont="1" applyFill="1" applyBorder="1" applyAlignment="1">
      <alignment horizontal="right"/>
    </xf>
    <xf numFmtId="8" fontId="1" fillId="6" borderId="1" xfId="0" applyNumberFormat="1" applyFont="1" applyFill="1" applyBorder="1" applyAlignment="1">
      <alignment horizontal="right"/>
    </xf>
    <xf numFmtId="0" fontId="6" fillId="6" borderId="1" xfId="0" applyFont="1" applyFill="1" applyBorder="1"/>
    <xf numFmtId="0" fontId="6" fillId="6" borderId="1" xfId="0" applyFont="1" applyFill="1" applyBorder="1" applyAlignment="1">
      <alignment wrapText="1"/>
    </xf>
    <xf numFmtId="14" fontId="4" fillId="6" borderId="1" xfId="0" applyNumberFormat="1" applyFont="1" applyFill="1" applyBorder="1" applyAlignment="1">
      <alignment horizontal="right"/>
    </xf>
    <xf numFmtId="8" fontId="4" fillId="6" borderId="1" xfId="0" applyNumberFormat="1" applyFont="1" applyFill="1" applyBorder="1" applyAlignment="1">
      <alignment horizontal="right"/>
    </xf>
    <xf numFmtId="0" fontId="5" fillId="6" borderId="1" xfId="0" applyFont="1" applyFill="1" applyBorder="1"/>
    <xf numFmtId="0" fontId="5" fillId="6" borderId="1" xfId="0" applyFont="1" applyFill="1" applyBorder="1" applyAlignment="1">
      <alignment wrapText="1"/>
    </xf>
    <xf numFmtId="14" fontId="1" fillId="6" borderId="1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left"/>
    </xf>
    <xf numFmtId="0" fontId="10" fillId="6" borderId="1" xfId="0" applyFont="1" applyFill="1" applyBorder="1"/>
    <xf numFmtId="0" fontId="11" fillId="6" borderId="1" xfId="0" applyFont="1" applyFill="1" applyBorder="1" applyAlignment="1">
      <alignment horizontal="left"/>
    </xf>
    <xf numFmtId="14" fontId="10" fillId="6" borderId="1" xfId="0" applyNumberFormat="1" applyFont="1" applyFill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8" fontId="10" fillId="6" borderId="1" xfId="0" applyNumberFormat="1" applyFont="1" applyFill="1" applyBorder="1" applyAlignment="1">
      <alignment horizontal="right"/>
    </xf>
    <xf numFmtId="0" fontId="10" fillId="6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4" fontId="6" fillId="5" borderId="1" xfId="0" applyNumberFormat="1" applyFont="1" applyFill="1" applyBorder="1" applyAlignment="1">
      <alignment horizontal="right"/>
    </xf>
    <xf numFmtId="8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/>
    <xf numFmtId="0" fontId="6" fillId="5" borderId="1" xfId="0" applyFont="1" applyFill="1" applyBorder="1" applyAlignment="1">
      <alignment wrapText="1"/>
    </xf>
    <xf numFmtId="14" fontId="10" fillId="5" borderId="1" xfId="0" applyNumberFormat="1" applyFont="1" applyFill="1" applyBorder="1" applyAlignment="1">
      <alignment horizontal="right"/>
    </xf>
    <xf numFmtId="8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 wrapText="1"/>
    </xf>
    <xf numFmtId="1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8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14" fontId="1" fillId="4" borderId="1" xfId="0" applyNumberFormat="1" applyFont="1" applyFill="1" applyBorder="1" applyAlignment="1">
      <alignment horizontal="right"/>
    </xf>
    <xf numFmtId="0" fontId="1" fillId="4" borderId="1" xfId="0" applyNumberFormat="1" applyFont="1" applyFill="1" applyBorder="1"/>
    <xf numFmtId="0" fontId="1" fillId="4" borderId="1" xfId="0" applyFont="1" applyFill="1" applyBorder="1"/>
    <xf numFmtId="0" fontId="0" fillId="4" borderId="1" xfId="0" applyFont="1" applyFill="1" applyBorder="1" applyAlignment="1">
      <alignment horizontal="right" vertical="top" wrapText="1"/>
    </xf>
    <xf numFmtId="0" fontId="0" fillId="8" borderId="0" xfId="0" applyFill="1" applyBorder="1" applyAlignment="1">
      <alignment vertical="top"/>
    </xf>
    <xf numFmtId="0" fontId="1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right"/>
    </xf>
    <xf numFmtId="8" fontId="1" fillId="8" borderId="1" xfId="0" applyNumberFormat="1" applyFont="1" applyFill="1" applyBorder="1" applyAlignment="1">
      <alignment horizontal="right"/>
    </xf>
    <xf numFmtId="0" fontId="1" fillId="8" borderId="1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4" fontId="4" fillId="8" borderId="1" xfId="0" applyNumberFormat="1" applyFont="1" applyFill="1" applyBorder="1" applyAlignment="1">
      <alignment horizontal="right"/>
    </xf>
    <xf numFmtId="3" fontId="1" fillId="8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right"/>
    </xf>
    <xf numFmtId="0" fontId="5" fillId="8" borderId="2" xfId="0" applyFont="1" applyFill="1" applyBorder="1"/>
    <xf numFmtId="0" fontId="5" fillId="8" borderId="2" xfId="0" applyFont="1" applyFill="1" applyBorder="1" applyAlignment="1">
      <alignment wrapText="1"/>
    </xf>
    <xf numFmtId="14" fontId="1" fillId="8" borderId="1" xfId="0" applyNumberFormat="1" applyFont="1" applyFill="1" applyBorder="1" applyAlignment="1">
      <alignment horizontal="right"/>
    </xf>
    <xf numFmtId="0" fontId="1" fillId="8" borderId="1" xfId="0" applyNumberFormat="1" applyFont="1" applyFill="1" applyBorder="1"/>
    <xf numFmtId="0" fontId="1" fillId="8" borderId="1" xfId="0" applyFont="1" applyFill="1" applyBorder="1" applyAlignment="1">
      <alignment wrapText="1"/>
    </xf>
    <xf numFmtId="0" fontId="0" fillId="8" borderId="1" xfId="0" quotePrefix="1" applyFont="1" applyFill="1" applyBorder="1" applyAlignment="1">
      <alignment horizontal="right" vertical="top" wrapText="1"/>
    </xf>
    <xf numFmtId="8" fontId="1" fillId="8" borderId="1" xfId="0" applyNumberFormat="1" applyFont="1" applyFill="1" applyBorder="1"/>
    <xf numFmtId="0" fontId="0" fillId="8" borderId="2" xfId="0" quotePrefix="1" applyFont="1" applyFill="1" applyBorder="1" applyAlignment="1">
      <alignment horizontal="right" vertical="top" wrapText="1"/>
    </xf>
    <xf numFmtId="14" fontId="14" fillId="8" borderId="1" xfId="0" applyNumberFormat="1" applyFont="1" applyFill="1" applyBorder="1" applyAlignment="1">
      <alignment horizontal="right"/>
    </xf>
    <xf numFmtId="8" fontId="14" fillId="8" borderId="1" xfId="0" applyNumberFormat="1" applyFont="1" applyFill="1" applyBorder="1" applyAlignment="1">
      <alignment horizontal="right"/>
    </xf>
    <xf numFmtId="0" fontId="14" fillId="8" borderId="1" xfId="0" applyNumberFormat="1" applyFont="1" applyFill="1" applyBorder="1"/>
    <xf numFmtId="0" fontId="14" fillId="8" borderId="1" xfId="0" applyFont="1" applyFill="1" applyBorder="1" applyAlignment="1">
      <alignment wrapText="1"/>
    </xf>
    <xf numFmtId="0" fontId="18" fillId="8" borderId="1" xfId="0" quotePrefix="1" applyFont="1" applyFill="1" applyBorder="1" applyAlignment="1">
      <alignment horizontal="right" wrapText="1"/>
    </xf>
    <xf numFmtId="0" fontId="18" fillId="8" borderId="1" xfId="0" applyFont="1" applyFill="1" applyBorder="1" applyAlignment="1">
      <alignment horizontal="right" wrapText="1"/>
    </xf>
    <xf numFmtId="0" fontId="0" fillId="8" borderId="0" xfId="0" applyFont="1" applyFill="1" applyBorder="1" applyAlignment="1">
      <alignment horizontal="right" vertical="center" wrapText="1"/>
    </xf>
    <xf numFmtId="14" fontId="20" fillId="5" borderId="1" xfId="0" applyNumberFormat="1" applyFont="1" applyFill="1" applyBorder="1" applyAlignment="1">
      <alignment horizontal="right"/>
    </xf>
    <xf numFmtId="8" fontId="20" fillId="5" borderId="1" xfId="0" applyNumberFormat="1" applyFont="1" applyFill="1" applyBorder="1" applyAlignment="1">
      <alignment horizontal="right"/>
    </xf>
    <xf numFmtId="0" fontId="20" fillId="5" borderId="1" xfId="0" applyNumberFormat="1" applyFont="1" applyFill="1" applyBorder="1"/>
    <xf numFmtId="0" fontId="20" fillId="5" borderId="1" xfId="0" applyFont="1" applyFill="1" applyBorder="1" applyAlignment="1">
      <alignment wrapText="1"/>
    </xf>
    <xf numFmtId="0" fontId="10" fillId="4" borderId="1" xfId="0" applyFont="1" applyFill="1" applyBorder="1"/>
    <xf numFmtId="0" fontId="10" fillId="5" borderId="1" xfId="0" applyNumberFormat="1" applyFont="1" applyFill="1" applyBorder="1"/>
    <xf numFmtId="0" fontId="1" fillId="5" borderId="1" xfId="0" applyNumberFormat="1" applyFont="1" applyFill="1" applyBorder="1"/>
    <xf numFmtId="8" fontId="4" fillId="8" borderId="1" xfId="0" applyNumberFormat="1" applyFont="1" applyFill="1" applyBorder="1" applyAlignment="1">
      <alignment horizontal="right"/>
    </xf>
    <xf numFmtId="0" fontId="5" fillId="8" borderId="1" xfId="0" applyFont="1" applyFill="1" applyBorder="1"/>
    <xf numFmtId="0" fontId="5" fillId="8" borderId="1" xfId="0" applyFont="1" applyFill="1" applyBorder="1" applyAlignment="1">
      <alignment wrapText="1"/>
    </xf>
    <xf numFmtId="14" fontId="6" fillId="8" borderId="1" xfId="0" applyNumberFormat="1" applyFont="1" applyFill="1" applyBorder="1" applyAlignment="1">
      <alignment horizontal="right"/>
    </xf>
    <xf numFmtId="8" fontId="6" fillId="8" borderId="1" xfId="0" applyNumberFormat="1" applyFont="1" applyFill="1" applyBorder="1" applyAlignment="1">
      <alignment horizontal="right"/>
    </xf>
    <xf numFmtId="0" fontId="6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11" fillId="8" borderId="1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right"/>
    </xf>
    <xf numFmtId="14" fontId="10" fillId="8" borderId="1" xfId="0" applyNumberFormat="1" applyFont="1" applyFill="1" applyBorder="1" applyAlignment="1">
      <alignment horizontal="right"/>
    </xf>
    <xf numFmtId="8" fontId="10" fillId="8" borderId="1" xfId="0" applyNumberFormat="1" applyFont="1" applyFill="1" applyBorder="1" applyAlignment="1">
      <alignment horizontal="right"/>
    </xf>
    <xf numFmtId="0" fontId="10" fillId="8" borderId="1" xfId="0" applyFont="1" applyFill="1" applyBorder="1"/>
    <xf numFmtId="0" fontId="10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14" fontId="1" fillId="9" borderId="1" xfId="0" applyNumberFormat="1" applyFont="1" applyFill="1" applyBorder="1" applyAlignment="1">
      <alignment horizontal="right"/>
    </xf>
    <xf numFmtId="8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1" fillId="9" borderId="1" xfId="0" applyNumberFormat="1" applyFont="1" applyFill="1" applyBorder="1"/>
    <xf numFmtId="14" fontId="19" fillId="8" borderId="1" xfId="0" applyNumberFormat="1" applyFont="1" applyFill="1" applyBorder="1" applyAlignment="1">
      <alignment horizontal="right"/>
    </xf>
    <xf numFmtId="8" fontId="19" fillId="8" borderId="1" xfId="0" applyNumberFormat="1" applyFont="1" applyFill="1" applyBorder="1" applyAlignment="1">
      <alignment horizontal="right"/>
    </xf>
    <xf numFmtId="0" fontId="19" fillId="8" borderId="1" xfId="0" applyNumberFormat="1" applyFont="1" applyFill="1" applyBorder="1"/>
    <xf numFmtId="0" fontId="19" fillId="8" borderId="1" xfId="0" applyFont="1" applyFill="1" applyBorder="1" applyAlignment="1">
      <alignment wrapText="1"/>
    </xf>
    <xf numFmtId="14" fontId="14" fillId="4" borderId="1" xfId="0" applyNumberFormat="1" applyFont="1" applyFill="1" applyBorder="1" applyAlignment="1">
      <alignment horizontal="right"/>
    </xf>
    <xf numFmtId="8" fontId="14" fillId="4" borderId="1" xfId="0" applyNumberFormat="1" applyFont="1" applyFill="1" applyBorder="1" applyAlignment="1">
      <alignment horizontal="right"/>
    </xf>
    <xf numFmtId="0" fontId="14" fillId="4" borderId="1" xfId="0" applyNumberFormat="1" applyFont="1" applyFill="1" applyBorder="1"/>
    <xf numFmtId="0" fontId="14" fillId="4" borderId="1" xfId="0" applyFont="1" applyFill="1" applyBorder="1" applyAlignment="1">
      <alignment wrapText="1"/>
    </xf>
    <xf numFmtId="3" fontId="1" fillId="9" borderId="1" xfId="0" applyNumberFormat="1" applyFont="1" applyFill="1" applyBorder="1" applyAlignment="1">
      <alignment horizontal="right"/>
    </xf>
    <xf numFmtId="0" fontId="0" fillId="10" borderId="0" xfId="0" applyFill="1" applyBorder="1" applyAlignment="1">
      <alignment vertical="top"/>
    </xf>
    <xf numFmtId="0" fontId="0" fillId="9" borderId="0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1" fillId="4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0" fillId="9" borderId="1" xfId="0" quotePrefix="1" applyFont="1" applyFill="1" applyBorder="1" applyAlignment="1">
      <alignment horizontal="right" vertical="top" wrapText="1"/>
    </xf>
    <xf numFmtId="0" fontId="18" fillId="9" borderId="1" xfId="0" applyFont="1" applyFill="1" applyBorder="1" applyAlignment="1">
      <alignment horizontal="right" vertical="top"/>
    </xf>
    <xf numFmtId="0" fontId="18" fillId="9" borderId="1" xfId="0" quotePrefix="1" applyFont="1" applyFill="1" applyBorder="1" applyAlignment="1">
      <alignment horizontal="right" wrapText="1"/>
    </xf>
    <xf numFmtId="0" fontId="0" fillId="4" borderId="0" xfId="0" quotePrefix="1" applyFont="1" applyFill="1" applyBorder="1" applyAlignment="1">
      <alignment horizontal="right" vertical="top" wrapText="1"/>
    </xf>
    <xf numFmtId="0" fontId="0" fillId="4" borderId="3" xfId="0" quotePrefix="1" applyFont="1" applyFill="1" applyBorder="1" applyAlignment="1">
      <alignment horizontal="right" vertical="top" wrapText="1"/>
    </xf>
    <xf numFmtId="0" fontId="0" fillId="4" borderId="1" xfId="0" quotePrefix="1" applyFont="1" applyFill="1" applyBorder="1" applyAlignment="1">
      <alignment horizontal="right" vertical="top" wrapText="1"/>
    </xf>
    <xf numFmtId="0" fontId="2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right"/>
    </xf>
    <xf numFmtId="14" fontId="1" fillId="10" borderId="1" xfId="0" applyNumberFormat="1" applyFont="1" applyFill="1" applyBorder="1" applyAlignment="1">
      <alignment horizontal="right"/>
    </xf>
    <xf numFmtId="3" fontId="1" fillId="10" borderId="1" xfId="0" applyNumberFormat="1" applyFont="1" applyFill="1" applyBorder="1" applyAlignment="1">
      <alignment horizontal="right"/>
    </xf>
    <xf numFmtId="8" fontId="1" fillId="10" borderId="1" xfId="0" applyNumberFormat="1" applyFont="1" applyFill="1" applyBorder="1" applyAlignment="1">
      <alignment horizontal="right"/>
    </xf>
    <xf numFmtId="0" fontId="1" fillId="10" borderId="1" xfId="0" applyNumberFormat="1" applyFont="1" applyFill="1" applyBorder="1"/>
    <xf numFmtId="0" fontId="1" fillId="10" borderId="1" xfId="0" applyFont="1" applyFill="1" applyBorder="1" applyAlignment="1">
      <alignment wrapText="1"/>
    </xf>
    <xf numFmtId="0" fontId="0" fillId="10" borderId="1" xfId="0" quotePrefix="1" applyFont="1" applyFill="1" applyBorder="1" applyAlignment="1">
      <alignment horizontal="right" vertical="top" wrapText="1"/>
    </xf>
    <xf numFmtId="0" fontId="1" fillId="4" borderId="1" xfId="0" quotePrefix="1" applyFont="1" applyFill="1" applyBorder="1" applyAlignment="1">
      <alignment horizontal="right" wrapText="1"/>
    </xf>
    <xf numFmtId="0" fontId="1" fillId="10" borderId="1" xfId="0" applyFont="1" applyFill="1" applyBorder="1"/>
    <xf numFmtId="0" fontId="18" fillId="10" borderId="1" xfId="0" quotePrefix="1" applyFont="1" applyFill="1" applyBorder="1" applyAlignment="1">
      <alignment horizontal="right" wrapText="1"/>
    </xf>
    <xf numFmtId="0" fontId="6" fillId="4" borderId="1" xfId="0" applyFont="1" applyFill="1" applyBorder="1"/>
    <xf numFmtId="0" fontId="1" fillId="8" borderId="1" xfId="0" applyFont="1" applyFill="1" applyBorder="1"/>
    <xf numFmtId="0" fontId="18" fillId="9" borderId="1" xfId="0" applyFont="1" applyFill="1" applyBorder="1" applyAlignment="1">
      <alignment horizontal="right" wrapText="1"/>
    </xf>
    <xf numFmtId="0" fontId="0" fillId="9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wrapText="1"/>
    </xf>
    <xf numFmtId="8" fontId="1" fillId="4" borderId="1" xfId="0" applyNumberFormat="1" applyFont="1" applyFill="1" applyBorder="1"/>
    <xf numFmtId="0" fontId="11" fillId="9" borderId="1" xfId="0" applyFont="1" applyFill="1" applyBorder="1" applyAlignment="1">
      <alignment horizontal="left"/>
    </xf>
    <xf numFmtId="0" fontId="5" fillId="10" borderId="1" xfId="0" applyFont="1" applyFill="1" applyBorder="1"/>
    <xf numFmtId="0" fontId="5" fillId="10" borderId="1" xfId="0" applyFont="1" applyFill="1" applyBorder="1" applyAlignment="1">
      <alignment wrapText="1"/>
    </xf>
    <xf numFmtId="14" fontId="14" fillId="10" borderId="1" xfId="0" applyNumberFormat="1" applyFont="1" applyFill="1" applyBorder="1" applyAlignment="1">
      <alignment horizontal="right"/>
    </xf>
    <xf numFmtId="8" fontId="14" fillId="10" borderId="1" xfId="0" applyNumberFormat="1" applyFont="1" applyFill="1" applyBorder="1" applyAlignment="1">
      <alignment horizontal="right"/>
    </xf>
    <xf numFmtId="0" fontId="14" fillId="10" borderId="1" xfId="0" applyNumberFormat="1" applyFont="1" applyFill="1" applyBorder="1"/>
    <xf numFmtId="0" fontId="14" fillId="10" borderId="1" xfId="0" applyFont="1" applyFill="1" applyBorder="1" applyAlignment="1">
      <alignment wrapText="1"/>
    </xf>
    <xf numFmtId="14" fontId="19" fillId="10" borderId="1" xfId="0" applyNumberFormat="1" applyFont="1" applyFill="1" applyBorder="1" applyAlignment="1">
      <alignment horizontal="right"/>
    </xf>
    <xf numFmtId="8" fontId="19" fillId="10" borderId="1" xfId="0" applyNumberFormat="1" applyFont="1" applyFill="1" applyBorder="1" applyAlignment="1">
      <alignment horizontal="right"/>
    </xf>
    <xf numFmtId="0" fontId="19" fillId="10" borderId="1" xfId="0" applyNumberFormat="1" applyFont="1" applyFill="1" applyBorder="1"/>
    <xf numFmtId="0" fontId="19" fillId="10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right"/>
    </xf>
    <xf numFmtId="14" fontId="19" fillId="4" borderId="1" xfId="0" applyNumberFormat="1" applyFont="1" applyFill="1" applyBorder="1" applyAlignment="1">
      <alignment horizontal="right"/>
    </xf>
    <xf numFmtId="8" fontId="19" fillId="4" borderId="1" xfId="0" applyNumberFormat="1" applyFont="1" applyFill="1" applyBorder="1" applyAlignment="1">
      <alignment horizontal="right"/>
    </xf>
    <xf numFmtId="0" fontId="19" fillId="4" borderId="1" xfId="0" applyNumberFormat="1" applyFont="1" applyFill="1" applyBorder="1"/>
    <xf numFmtId="0" fontId="19" fillId="4" borderId="1" xfId="0" applyFont="1" applyFill="1" applyBorder="1" applyAlignment="1">
      <alignment wrapText="1"/>
    </xf>
    <xf numFmtId="14" fontId="14" fillId="9" borderId="1" xfId="0" applyNumberFormat="1" applyFont="1" applyFill="1" applyBorder="1" applyAlignment="1">
      <alignment horizontal="right"/>
    </xf>
    <xf numFmtId="8" fontId="14" fillId="9" borderId="1" xfId="0" applyNumberFormat="1" applyFont="1" applyFill="1" applyBorder="1" applyAlignment="1">
      <alignment horizontal="right"/>
    </xf>
    <xf numFmtId="0" fontId="14" fillId="9" borderId="1" xfId="0" applyNumberFormat="1" applyFont="1" applyFill="1" applyBorder="1"/>
    <xf numFmtId="0" fontId="14" fillId="9" borderId="1" xfId="0" applyFont="1" applyFill="1" applyBorder="1" applyAlignment="1">
      <alignment wrapText="1"/>
    </xf>
    <xf numFmtId="0" fontId="0" fillId="10" borderId="1" xfId="0" applyFont="1" applyFill="1" applyBorder="1" applyAlignment="1">
      <alignment horizontal="right" vertical="top"/>
    </xf>
    <xf numFmtId="14" fontId="20" fillId="10" borderId="1" xfId="0" applyNumberFormat="1" applyFont="1" applyFill="1" applyBorder="1" applyAlignment="1">
      <alignment horizontal="right"/>
    </xf>
    <xf numFmtId="8" fontId="20" fillId="10" borderId="1" xfId="0" applyNumberFormat="1" applyFont="1" applyFill="1" applyBorder="1" applyAlignment="1">
      <alignment horizontal="right"/>
    </xf>
    <xf numFmtId="0" fontId="20" fillId="10" borderId="1" xfId="0" applyNumberFormat="1" applyFont="1" applyFill="1" applyBorder="1"/>
    <xf numFmtId="0" fontId="20" fillId="10" borderId="1" xfId="0" applyFont="1" applyFill="1" applyBorder="1" applyAlignment="1">
      <alignment wrapText="1"/>
    </xf>
    <xf numFmtId="0" fontId="18" fillId="4" borderId="1" xfId="0" quotePrefix="1" applyFont="1" applyFill="1" applyBorder="1" applyAlignment="1">
      <alignment horizontal="right" wrapText="1"/>
    </xf>
    <xf numFmtId="0" fontId="18" fillId="4" borderId="1" xfId="0" applyFont="1" applyFill="1" applyBorder="1" applyAlignment="1">
      <alignment horizontal="right" wrapText="1"/>
    </xf>
    <xf numFmtId="0" fontId="18" fillId="4" borderId="1" xfId="0" applyFont="1" applyFill="1" applyBorder="1" applyAlignment="1">
      <alignment horizontal="right"/>
    </xf>
    <xf numFmtId="0" fontId="18" fillId="4" borderId="1" xfId="0" applyFont="1" applyFill="1" applyBorder="1" applyAlignment="1">
      <alignment horizontal="right" vertical="center" wrapText="1"/>
    </xf>
    <xf numFmtId="14" fontId="20" fillId="4" borderId="1" xfId="0" applyNumberFormat="1" applyFont="1" applyFill="1" applyBorder="1" applyAlignment="1">
      <alignment horizontal="right"/>
    </xf>
    <xf numFmtId="8" fontId="20" fillId="4" borderId="1" xfId="0" applyNumberFormat="1" applyFont="1" applyFill="1" applyBorder="1" applyAlignment="1">
      <alignment horizontal="right"/>
    </xf>
    <xf numFmtId="0" fontId="20" fillId="4" borderId="1" xfId="0" applyNumberFormat="1" applyFont="1" applyFill="1" applyBorder="1"/>
    <xf numFmtId="0" fontId="20" fillId="4" borderId="1" xfId="0" applyFont="1" applyFill="1" applyBorder="1" applyAlignment="1">
      <alignment wrapText="1"/>
    </xf>
    <xf numFmtId="14" fontId="19" fillId="9" borderId="1" xfId="0" applyNumberFormat="1" applyFont="1" applyFill="1" applyBorder="1" applyAlignment="1">
      <alignment horizontal="right"/>
    </xf>
    <xf numFmtId="8" fontId="19" fillId="9" borderId="1" xfId="0" applyNumberFormat="1" applyFont="1" applyFill="1" applyBorder="1" applyAlignment="1">
      <alignment horizontal="right"/>
    </xf>
    <xf numFmtId="0" fontId="19" fillId="9" borderId="1" xfId="0" applyNumberFormat="1" applyFont="1" applyFill="1" applyBorder="1"/>
    <xf numFmtId="0" fontId="19" fillId="9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left"/>
    </xf>
    <xf numFmtId="14" fontId="6" fillId="9" borderId="1" xfId="0" applyNumberFormat="1" applyFont="1" applyFill="1" applyBorder="1" applyAlignment="1">
      <alignment horizontal="right"/>
    </xf>
    <xf numFmtId="8" fontId="6" fillId="9" borderId="1" xfId="0" applyNumberFormat="1" applyFont="1" applyFill="1" applyBorder="1" applyAlignment="1">
      <alignment horizontal="right"/>
    </xf>
    <xf numFmtId="8" fontId="4" fillId="9" borderId="1" xfId="0" applyNumberFormat="1" applyFont="1" applyFill="1" applyBorder="1" applyAlignment="1">
      <alignment horizontal="right"/>
    </xf>
    <xf numFmtId="0" fontId="6" fillId="9" borderId="1" xfId="0" applyFont="1" applyFill="1" applyBorder="1"/>
    <xf numFmtId="0" fontId="6" fillId="9" borderId="1" xfId="0" applyFont="1" applyFill="1" applyBorder="1" applyAlignment="1">
      <alignment wrapText="1"/>
    </xf>
    <xf numFmtId="0" fontId="17" fillId="8" borderId="1" xfId="0" applyFont="1" applyFill="1" applyBorder="1" applyAlignment="1">
      <alignment horizontal="right"/>
    </xf>
    <xf numFmtId="0" fontId="5" fillId="9" borderId="1" xfId="0" applyFont="1" applyFill="1" applyBorder="1"/>
    <xf numFmtId="0" fontId="5" fillId="9" borderId="1" xfId="0" applyFont="1" applyFill="1" applyBorder="1" applyAlignment="1">
      <alignment wrapText="1"/>
    </xf>
    <xf numFmtId="14" fontId="20" fillId="9" borderId="1" xfId="0" applyNumberFormat="1" applyFont="1" applyFill="1" applyBorder="1" applyAlignment="1">
      <alignment horizontal="right"/>
    </xf>
    <xf numFmtId="8" fontId="20" fillId="9" borderId="1" xfId="0" applyNumberFormat="1" applyFont="1" applyFill="1" applyBorder="1" applyAlignment="1">
      <alignment horizontal="right"/>
    </xf>
    <xf numFmtId="0" fontId="20" fillId="9" borderId="1" xfId="0" applyNumberFormat="1" applyFont="1" applyFill="1" applyBorder="1" applyAlignment="1">
      <alignment horizontal="center"/>
    </xf>
    <xf numFmtId="0" fontId="20" fillId="9" borderId="1" xfId="0" applyFont="1" applyFill="1" applyBorder="1" applyAlignment="1">
      <alignment wrapText="1"/>
    </xf>
    <xf numFmtId="0" fontId="0" fillId="8" borderId="0" xfId="0" applyFont="1" applyFill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20" fillId="4" borderId="1" xfId="0" applyNumberFormat="1" applyFont="1" applyFill="1" applyBorder="1" applyAlignment="1">
      <alignment horizontal="center"/>
    </xf>
    <xf numFmtId="14" fontId="20" fillId="8" borderId="1" xfId="0" applyNumberFormat="1" applyFont="1" applyFill="1" applyBorder="1" applyAlignment="1">
      <alignment horizontal="right"/>
    </xf>
    <xf numFmtId="8" fontId="20" fillId="8" borderId="1" xfId="0" applyNumberFormat="1" applyFont="1" applyFill="1" applyBorder="1" applyAlignment="1">
      <alignment horizontal="right"/>
    </xf>
    <xf numFmtId="0" fontId="20" fillId="8" borderId="1" xfId="0" applyNumberFormat="1" applyFont="1" applyFill="1" applyBorder="1" applyAlignment="1">
      <alignment horizontal="center"/>
    </xf>
    <xf numFmtId="0" fontId="20" fillId="8" borderId="1" xfId="0" applyFont="1" applyFill="1" applyBorder="1" applyAlignment="1">
      <alignment wrapText="1"/>
    </xf>
    <xf numFmtId="0" fontId="2" fillId="9" borderId="1" xfId="0" applyFont="1" applyFill="1" applyBorder="1"/>
    <xf numFmtId="0" fontId="0" fillId="9" borderId="1" xfId="0" applyFill="1" applyBorder="1" applyAlignment="1">
      <alignment horizontal="right"/>
    </xf>
    <xf numFmtId="0" fontId="20" fillId="9" borderId="1" xfId="0" applyFont="1" applyFill="1" applyBorder="1"/>
    <xf numFmtId="0" fontId="20" fillId="9" borderId="1" xfId="0" applyNumberFormat="1" applyFont="1" applyFill="1" applyBorder="1"/>
    <xf numFmtId="8" fontId="20" fillId="9" borderId="1" xfId="0" applyNumberFormat="1" applyFont="1" applyFill="1" applyBorder="1"/>
    <xf numFmtId="0" fontId="0" fillId="5" borderId="1" xfId="0" applyFont="1" applyFill="1" applyBorder="1" applyAlignment="1">
      <alignment horizontal="right"/>
    </xf>
    <xf numFmtId="0" fontId="2" fillId="8" borderId="1" xfId="0" applyFont="1" applyFill="1" applyBorder="1"/>
    <xf numFmtId="0" fontId="0" fillId="8" borderId="1" xfId="0" applyFont="1" applyFill="1" applyBorder="1" applyAlignment="1">
      <alignment horizontal="right"/>
    </xf>
    <xf numFmtId="0" fontId="0" fillId="8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0" fontId="0" fillId="9" borderId="1" xfId="0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right"/>
    </xf>
    <xf numFmtId="0" fontId="20" fillId="8" borderId="1" xfId="0" applyNumberFormat="1" applyFont="1" applyFill="1" applyBorder="1"/>
    <xf numFmtId="0" fontId="0" fillId="4" borderId="1" xfId="0" applyFont="1" applyFill="1" applyBorder="1" applyAlignment="1">
      <alignment horizontal="right" vertical="top"/>
    </xf>
    <xf numFmtId="0" fontId="10" fillId="4" borderId="1" xfId="0" applyNumberFormat="1" applyFont="1" applyFill="1" applyBorder="1"/>
    <xf numFmtId="0" fontId="0" fillId="9" borderId="1" xfId="0" applyFont="1" applyFill="1" applyBorder="1" applyAlignment="1">
      <alignment horizontal="right" wrapText="1"/>
    </xf>
    <xf numFmtId="0" fontId="0" fillId="9" borderId="1" xfId="0" applyFont="1" applyFill="1" applyBorder="1" applyAlignment="1">
      <alignment horizontal="right" vertical="center" wrapText="1"/>
    </xf>
    <xf numFmtId="8" fontId="0" fillId="0" borderId="0" xfId="0" applyNumberFormat="1" applyFill="1"/>
    <xf numFmtId="8" fontId="0" fillId="0" borderId="4" xfId="0" applyNumberFormat="1" applyBorder="1"/>
    <xf numFmtId="8" fontId="0" fillId="0" borderId="5" xfId="0" applyNumberFormat="1" applyBorder="1"/>
    <xf numFmtId="8" fontId="0" fillId="0" borderId="6" xfId="0" applyNumberFormat="1" applyBorder="1"/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6" displayName="Table6" ref="A1:K250" totalsRowCount="1" headerRowDxfId="24" dataDxfId="23" totalsRowDxfId="22" totalsRowBorderDxfId="21">
  <autoFilter ref="A1:K249"/>
  <tableColumns count="11">
    <tableColumn id="1" name="Project Name" dataDxfId="20" totalsRowDxfId="10"/>
    <tableColumn id="2" name="District" dataDxfId="19" totalsRowDxfId="9"/>
    <tableColumn id="14" name="Title" dataDxfId="18" totalsRowDxfId="8"/>
    <tableColumn id="17" name="Date Sent" dataDxfId="17" totalsRowDxfId="7"/>
    <tableColumn id="3" name="Department" dataDxfId="16" totalsRowDxfId="6"/>
    <tableColumn id="18" name="Funds" dataDxfId="15" totalsRowDxfId="5"/>
    <tableColumn id="19" name="Max Spend" totalsRowFunction="custom" dataDxfId="14" totalsRowDxfId="4">
      <totalsRowFormula>+G32+G44+G52+G80+G109+G127+G145+G173+G196+G215+G249</totalsRowFormula>
    </tableColumn>
    <tableColumn id="5" name="YTD Expenses" totalsRowFunction="custom" totalsRowDxfId="3">
      <totalsRowFormula>+H32+H44+H52+H80+H109+H127+H145+H173+H196+H215+H249</totalsRowFormula>
    </tableColumn>
    <tableColumn id="4" name="Status" dataDxfId="13" totalsRowDxfId="2"/>
    <tableColumn id="6" name="WBS" dataDxfId="12" totalsRowDxfId="1"/>
    <tableColumn id="7" name="Comments" dataDxfId="1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1"/>
  <sheetViews>
    <sheetView tabSelected="1" zoomScale="90" zoomScaleNormal="90" workbookViewId="0"/>
  </sheetViews>
  <sheetFormatPr defaultRowHeight="15" x14ac:dyDescent="0.25"/>
  <cols>
    <col min="1" max="1" width="15.42578125" bestFit="1" customWidth="1"/>
    <col min="2" max="2" width="9.5703125" bestFit="1" customWidth="1"/>
    <col min="3" max="3" width="101" style="5" bestFit="1" customWidth="1"/>
    <col min="4" max="4" width="11.85546875" customWidth="1"/>
    <col min="5" max="5" width="20.7109375" bestFit="1" customWidth="1"/>
    <col min="6" max="6" width="9.85546875" customWidth="1"/>
    <col min="7" max="7" width="14.5703125" customWidth="1"/>
    <col min="8" max="8" width="14.5703125" style="12" customWidth="1"/>
    <col min="9" max="9" width="10.7109375" customWidth="1"/>
    <col min="10" max="10" width="22" style="14" customWidth="1"/>
    <col min="11" max="11" width="64.42578125" customWidth="1"/>
    <col min="14" max="14" width="9.85546875" bestFit="1" customWidth="1"/>
    <col min="15" max="15" width="10.85546875" bestFit="1" customWidth="1"/>
  </cols>
  <sheetData>
    <row r="1" spans="1:11" x14ac:dyDescent="0.25">
      <c r="A1" s="6" t="s">
        <v>0</v>
      </c>
      <c r="B1" s="6" t="s">
        <v>7</v>
      </c>
      <c r="C1" s="6" t="s">
        <v>6</v>
      </c>
      <c r="D1" s="6" t="s">
        <v>4</v>
      </c>
      <c r="E1" s="6" t="s">
        <v>2</v>
      </c>
      <c r="F1" s="6" t="s">
        <v>1</v>
      </c>
      <c r="G1" s="6" t="s">
        <v>3</v>
      </c>
      <c r="H1" s="6" t="s">
        <v>22</v>
      </c>
      <c r="I1" s="6" t="s">
        <v>11</v>
      </c>
      <c r="J1" s="6" t="s">
        <v>23</v>
      </c>
      <c r="K1" s="6" t="s">
        <v>24</v>
      </c>
    </row>
    <row r="2" spans="1:11" s="12" customFormat="1" x14ac:dyDescent="0.25">
      <c r="A2" s="125" t="s">
        <v>78</v>
      </c>
      <c r="B2" s="126" t="s">
        <v>17</v>
      </c>
      <c r="C2" s="127" t="s">
        <v>240</v>
      </c>
      <c r="D2" s="125"/>
      <c r="E2" s="127" t="s">
        <v>26</v>
      </c>
      <c r="F2" s="125" t="s">
        <v>5</v>
      </c>
      <c r="G2" s="128">
        <v>25003.66</v>
      </c>
      <c r="H2" s="128">
        <v>25003.66</v>
      </c>
      <c r="I2" s="125"/>
      <c r="J2" s="129"/>
      <c r="K2" s="125"/>
    </row>
    <row r="3" spans="1:11" x14ac:dyDescent="0.25">
      <c r="A3" s="125" t="s">
        <v>79</v>
      </c>
      <c r="B3" s="130" t="s">
        <v>17</v>
      </c>
      <c r="C3" s="127" t="s">
        <v>241</v>
      </c>
      <c r="D3" s="131"/>
      <c r="E3" s="132" t="s">
        <v>26</v>
      </c>
      <c r="F3" s="133" t="s">
        <v>5</v>
      </c>
      <c r="G3" s="128">
        <v>25791.46</v>
      </c>
      <c r="H3" s="128">
        <v>25791.46</v>
      </c>
      <c r="I3" s="128"/>
      <c r="J3" s="134"/>
      <c r="K3" s="135"/>
    </row>
    <row r="4" spans="1:11" x14ac:dyDescent="0.25">
      <c r="A4" s="49" t="s">
        <v>80</v>
      </c>
      <c r="B4" s="28" t="s">
        <v>17</v>
      </c>
      <c r="C4" s="16" t="s">
        <v>242</v>
      </c>
      <c r="D4" s="29"/>
      <c r="E4" s="51" t="s">
        <v>74</v>
      </c>
      <c r="F4" s="52" t="s">
        <v>5</v>
      </c>
      <c r="G4" s="17">
        <v>0</v>
      </c>
      <c r="H4" s="17">
        <v>0</v>
      </c>
      <c r="I4" s="17"/>
      <c r="J4" s="31"/>
      <c r="K4" s="32"/>
    </row>
    <row r="5" spans="1:11" s="12" customFormat="1" x14ac:dyDescent="0.25">
      <c r="A5" s="189" t="s">
        <v>81</v>
      </c>
      <c r="B5" s="54" t="s">
        <v>17</v>
      </c>
      <c r="C5" s="19" t="s">
        <v>63</v>
      </c>
      <c r="D5" s="63"/>
      <c r="E5" s="23" t="s">
        <v>27</v>
      </c>
      <c r="F5" s="19" t="s">
        <v>5</v>
      </c>
      <c r="G5" s="20">
        <v>6977.52</v>
      </c>
      <c r="H5" s="20">
        <v>0</v>
      </c>
      <c r="I5" s="20"/>
      <c r="J5" s="122"/>
      <c r="K5" s="24"/>
    </row>
    <row r="6" spans="1:11" s="12" customFormat="1" x14ac:dyDescent="0.25">
      <c r="A6" s="125" t="s">
        <v>219</v>
      </c>
      <c r="B6" s="126" t="s">
        <v>17</v>
      </c>
      <c r="C6" s="127" t="s">
        <v>243</v>
      </c>
      <c r="D6" s="136"/>
      <c r="E6" s="132" t="s">
        <v>26</v>
      </c>
      <c r="F6" s="127" t="s">
        <v>5</v>
      </c>
      <c r="G6" s="128">
        <v>5008.3999999999996</v>
      </c>
      <c r="H6" s="128">
        <v>5008.3999999999996</v>
      </c>
      <c r="I6" s="128"/>
      <c r="J6" s="137"/>
      <c r="K6" s="138"/>
    </row>
    <row r="7" spans="1:11" s="12" customFormat="1" x14ac:dyDescent="0.25">
      <c r="A7" s="189" t="s">
        <v>220</v>
      </c>
      <c r="B7" s="18" t="s">
        <v>17</v>
      </c>
      <c r="C7" s="19" t="s">
        <v>244</v>
      </c>
      <c r="D7" s="120"/>
      <c r="E7" s="23" t="s">
        <v>26</v>
      </c>
      <c r="F7" s="19" t="s">
        <v>5</v>
      </c>
      <c r="G7" s="20">
        <v>25000</v>
      </c>
      <c r="H7" s="20">
        <v>23830.36</v>
      </c>
      <c r="I7" s="20"/>
      <c r="J7" s="121"/>
      <c r="K7" s="24"/>
    </row>
    <row r="8" spans="1:11" s="12" customFormat="1" x14ac:dyDescent="0.25">
      <c r="A8" s="189" t="s">
        <v>221</v>
      </c>
      <c r="B8" s="18" t="s">
        <v>17</v>
      </c>
      <c r="C8" s="19" t="s">
        <v>245</v>
      </c>
      <c r="D8" s="120"/>
      <c r="E8" s="23" t="s">
        <v>26</v>
      </c>
      <c r="F8" s="19" t="s">
        <v>5</v>
      </c>
      <c r="G8" s="20">
        <v>25000</v>
      </c>
      <c r="H8" s="20">
        <v>18550.64</v>
      </c>
      <c r="I8" s="20"/>
      <c r="J8" s="121"/>
      <c r="K8" s="24"/>
    </row>
    <row r="9" spans="1:11" s="12" customFormat="1" x14ac:dyDescent="0.25">
      <c r="A9" s="189" t="s">
        <v>222</v>
      </c>
      <c r="B9" s="18" t="s">
        <v>17</v>
      </c>
      <c r="C9" s="19" t="s">
        <v>246</v>
      </c>
      <c r="D9" s="120"/>
      <c r="E9" s="23" t="s">
        <v>27</v>
      </c>
      <c r="F9" s="19" t="s">
        <v>5</v>
      </c>
      <c r="G9" s="20">
        <v>324.72000000000003</v>
      </c>
      <c r="H9" s="20">
        <v>0</v>
      </c>
      <c r="I9" s="20"/>
      <c r="J9" s="121"/>
      <c r="K9" s="24"/>
    </row>
    <row r="10" spans="1:11" s="12" customFormat="1" x14ac:dyDescent="0.25">
      <c r="A10" s="189" t="s">
        <v>223</v>
      </c>
      <c r="B10" s="18" t="s">
        <v>17</v>
      </c>
      <c r="C10" s="19" t="s">
        <v>247</v>
      </c>
      <c r="D10" s="120"/>
      <c r="E10" s="23" t="s">
        <v>27</v>
      </c>
      <c r="F10" s="19" t="s">
        <v>5</v>
      </c>
      <c r="G10" s="20">
        <v>2760.12</v>
      </c>
      <c r="H10" s="20">
        <v>0</v>
      </c>
      <c r="I10" s="20"/>
      <c r="J10" s="121"/>
      <c r="K10" s="24"/>
    </row>
    <row r="11" spans="1:11" s="12" customFormat="1" x14ac:dyDescent="0.25">
      <c r="A11" s="189" t="s">
        <v>224</v>
      </c>
      <c r="B11" s="18" t="s">
        <v>17</v>
      </c>
      <c r="C11" s="19" t="s">
        <v>248</v>
      </c>
      <c r="D11" s="120"/>
      <c r="E11" s="23" t="s">
        <v>27</v>
      </c>
      <c r="F11" s="19" t="s">
        <v>5</v>
      </c>
      <c r="G11" s="20">
        <v>487.08</v>
      </c>
      <c r="H11" s="20">
        <v>0</v>
      </c>
      <c r="I11" s="20"/>
      <c r="J11" s="121"/>
      <c r="K11" s="24"/>
    </row>
    <row r="12" spans="1:11" s="12" customFormat="1" x14ac:dyDescent="0.25">
      <c r="A12" s="189" t="s">
        <v>225</v>
      </c>
      <c r="B12" s="18" t="s">
        <v>17</v>
      </c>
      <c r="C12" s="19" t="s">
        <v>249</v>
      </c>
      <c r="D12" s="120"/>
      <c r="E12" s="23" t="s">
        <v>27</v>
      </c>
      <c r="F12" s="19" t="s">
        <v>5</v>
      </c>
      <c r="G12" s="20">
        <v>324.72000000000003</v>
      </c>
      <c r="H12" s="20">
        <v>0</v>
      </c>
      <c r="I12" s="20"/>
      <c r="J12" s="121"/>
      <c r="K12" s="24"/>
    </row>
    <row r="13" spans="1:11" s="12" customFormat="1" x14ac:dyDescent="0.25">
      <c r="A13" s="189" t="s">
        <v>226</v>
      </c>
      <c r="B13" s="18" t="s">
        <v>17</v>
      </c>
      <c r="C13" s="19" t="s">
        <v>250</v>
      </c>
      <c r="D13" s="120"/>
      <c r="E13" s="23" t="s">
        <v>27</v>
      </c>
      <c r="F13" s="19" t="s">
        <v>5</v>
      </c>
      <c r="G13" s="20">
        <v>324.72000000000003</v>
      </c>
      <c r="H13" s="20">
        <v>0</v>
      </c>
      <c r="I13" s="20"/>
      <c r="J13" s="121"/>
      <c r="K13" s="24"/>
    </row>
    <row r="14" spans="1:11" s="12" customFormat="1" x14ac:dyDescent="0.25">
      <c r="A14" s="189" t="s">
        <v>227</v>
      </c>
      <c r="B14" s="18" t="s">
        <v>17</v>
      </c>
      <c r="C14" s="19" t="s">
        <v>251</v>
      </c>
      <c r="D14" s="120"/>
      <c r="E14" s="23" t="s">
        <v>27</v>
      </c>
      <c r="F14" s="19" t="s">
        <v>5</v>
      </c>
      <c r="G14" s="20">
        <v>649.44000000000005</v>
      </c>
      <c r="H14" s="20">
        <v>0</v>
      </c>
      <c r="I14" s="20"/>
      <c r="J14" s="121"/>
      <c r="K14" s="24"/>
    </row>
    <row r="15" spans="1:11" s="12" customFormat="1" x14ac:dyDescent="0.25">
      <c r="A15" s="189" t="s">
        <v>228</v>
      </c>
      <c r="B15" s="18" t="s">
        <v>17</v>
      </c>
      <c r="C15" s="194" t="s">
        <v>252</v>
      </c>
      <c r="D15" s="120"/>
      <c r="E15" s="23" t="s">
        <v>27</v>
      </c>
      <c r="F15" s="19" t="s">
        <v>5</v>
      </c>
      <c r="G15" s="20">
        <v>1948.32</v>
      </c>
      <c r="H15" s="20">
        <v>0</v>
      </c>
      <c r="I15" s="20"/>
      <c r="J15" s="121"/>
      <c r="K15" s="24"/>
    </row>
    <row r="16" spans="1:11" s="12" customFormat="1" x14ac:dyDescent="0.25">
      <c r="A16" s="189" t="s">
        <v>229</v>
      </c>
      <c r="B16" s="18" t="s">
        <v>17</v>
      </c>
      <c r="C16" s="195" t="s">
        <v>253</v>
      </c>
      <c r="D16" s="120"/>
      <c r="E16" s="23" t="s">
        <v>27</v>
      </c>
      <c r="F16" s="19" t="s">
        <v>5</v>
      </c>
      <c r="G16" s="20">
        <v>1136.52</v>
      </c>
      <c r="H16" s="20">
        <v>0</v>
      </c>
      <c r="I16" s="20"/>
      <c r="J16" s="121"/>
      <c r="K16" s="24"/>
    </row>
    <row r="17" spans="1:11" s="12" customFormat="1" x14ac:dyDescent="0.25">
      <c r="A17" s="189" t="s">
        <v>230</v>
      </c>
      <c r="B17" s="18" t="s">
        <v>17</v>
      </c>
      <c r="C17" s="196" t="s">
        <v>254</v>
      </c>
      <c r="D17" s="120"/>
      <c r="E17" s="23" t="s">
        <v>27</v>
      </c>
      <c r="F17" s="19" t="s">
        <v>5</v>
      </c>
      <c r="G17" s="20">
        <v>324.72000000000003</v>
      </c>
      <c r="H17" s="20">
        <v>0</v>
      </c>
      <c r="I17" s="20"/>
      <c r="J17" s="121"/>
      <c r="K17" s="24"/>
    </row>
    <row r="18" spans="1:11" s="12" customFormat="1" x14ac:dyDescent="0.25">
      <c r="A18" s="189" t="s">
        <v>231</v>
      </c>
      <c r="B18" s="18" t="s">
        <v>17</v>
      </c>
      <c r="C18" s="196" t="s">
        <v>255</v>
      </c>
      <c r="D18" s="120"/>
      <c r="E18" s="23" t="s">
        <v>27</v>
      </c>
      <c r="F18" s="19" t="s">
        <v>5</v>
      </c>
      <c r="G18" s="20">
        <v>25700</v>
      </c>
      <c r="H18" s="20">
        <v>0</v>
      </c>
      <c r="I18" s="20"/>
      <c r="J18" s="121"/>
      <c r="K18" s="24"/>
    </row>
    <row r="19" spans="1:11" s="12" customFormat="1" x14ac:dyDescent="0.25">
      <c r="A19" s="190" t="s">
        <v>232</v>
      </c>
      <c r="B19" s="170" t="s">
        <v>17</v>
      </c>
      <c r="C19" s="191" t="s">
        <v>256</v>
      </c>
      <c r="D19" s="172"/>
      <c r="E19" s="185" t="s">
        <v>27</v>
      </c>
      <c r="F19" s="171" t="s">
        <v>34</v>
      </c>
      <c r="G19" s="173">
        <v>0</v>
      </c>
      <c r="H19" s="173">
        <v>0</v>
      </c>
      <c r="I19" s="173"/>
      <c r="J19" s="176"/>
      <c r="K19" s="175"/>
    </row>
    <row r="20" spans="1:11" s="12" customFormat="1" ht="30" x14ac:dyDescent="0.25">
      <c r="A20" s="190" t="s">
        <v>233</v>
      </c>
      <c r="B20" s="170" t="s">
        <v>17</v>
      </c>
      <c r="C20" s="191" t="s">
        <v>257</v>
      </c>
      <c r="D20" s="172"/>
      <c r="E20" s="185" t="s">
        <v>27</v>
      </c>
      <c r="F20" s="171" t="s">
        <v>34</v>
      </c>
      <c r="G20" s="173">
        <v>0</v>
      </c>
      <c r="H20" s="173">
        <v>0</v>
      </c>
      <c r="I20" s="173"/>
      <c r="J20" s="176"/>
      <c r="K20" s="175"/>
    </row>
    <row r="21" spans="1:11" s="12" customFormat="1" x14ac:dyDescent="0.25">
      <c r="A21" s="189" t="s">
        <v>234</v>
      </c>
      <c r="B21" s="18" t="s">
        <v>17</v>
      </c>
      <c r="C21" s="196" t="s">
        <v>258</v>
      </c>
      <c r="D21" s="120"/>
      <c r="E21" s="23" t="s">
        <v>28</v>
      </c>
      <c r="F21" s="19" t="s">
        <v>5</v>
      </c>
      <c r="G21" s="20">
        <v>6000</v>
      </c>
      <c r="H21" s="20">
        <v>0</v>
      </c>
      <c r="I21" s="20"/>
      <c r="J21" s="121"/>
      <c r="K21" s="24"/>
    </row>
    <row r="22" spans="1:11" s="12" customFormat="1" x14ac:dyDescent="0.25">
      <c r="A22" s="189" t="s">
        <v>235</v>
      </c>
      <c r="B22" s="18" t="s">
        <v>17</v>
      </c>
      <c r="C22" s="196" t="s">
        <v>259</v>
      </c>
      <c r="D22" s="120"/>
      <c r="E22" s="23" t="s">
        <v>28</v>
      </c>
      <c r="F22" s="19" t="s">
        <v>5</v>
      </c>
      <c r="G22" s="20">
        <v>6000</v>
      </c>
      <c r="H22" s="20">
        <v>0</v>
      </c>
      <c r="I22" s="20"/>
      <c r="J22" s="121"/>
      <c r="K22" s="24"/>
    </row>
    <row r="23" spans="1:11" s="12" customFormat="1" x14ac:dyDescent="0.25">
      <c r="A23" s="125" t="s">
        <v>236</v>
      </c>
      <c r="B23" s="126" t="s">
        <v>17</v>
      </c>
      <c r="C23" s="139" t="s">
        <v>260</v>
      </c>
      <c r="D23" s="136"/>
      <c r="E23" s="132" t="s">
        <v>26</v>
      </c>
      <c r="F23" s="127" t="s">
        <v>5</v>
      </c>
      <c r="G23" s="140">
        <v>8645</v>
      </c>
      <c r="H23" s="128">
        <v>7628.5</v>
      </c>
      <c r="I23" s="128"/>
      <c r="J23" s="137"/>
      <c r="K23" s="138"/>
    </row>
    <row r="24" spans="1:11" s="12" customFormat="1" x14ac:dyDescent="0.25">
      <c r="A24" s="125" t="s">
        <v>237</v>
      </c>
      <c r="B24" s="126" t="s">
        <v>17</v>
      </c>
      <c r="C24" s="139" t="s">
        <v>261</v>
      </c>
      <c r="D24" s="136"/>
      <c r="E24" s="132" t="s">
        <v>26</v>
      </c>
      <c r="F24" s="127" t="s">
        <v>5</v>
      </c>
      <c r="G24" s="140">
        <v>8645</v>
      </c>
      <c r="H24" s="128">
        <v>7628.5</v>
      </c>
      <c r="I24" s="128"/>
      <c r="J24" s="137"/>
      <c r="K24" s="138"/>
    </row>
    <row r="25" spans="1:11" s="12" customFormat="1" x14ac:dyDescent="0.25">
      <c r="A25" s="189" t="s">
        <v>238</v>
      </c>
      <c r="B25" s="18" t="s">
        <v>17</v>
      </c>
      <c r="C25" s="196" t="s">
        <v>262</v>
      </c>
      <c r="D25" s="120"/>
      <c r="E25" s="23" t="s">
        <v>74</v>
      </c>
      <c r="F25" s="19" t="s">
        <v>5</v>
      </c>
      <c r="G25" s="20">
        <v>4237.8</v>
      </c>
      <c r="H25" s="20">
        <v>0</v>
      </c>
      <c r="I25" s="20"/>
      <c r="J25" s="121"/>
      <c r="K25" s="24"/>
    </row>
    <row r="26" spans="1:11" s="12" customFormat="1" x14ac:dyDescent="0.25">
      <c r="A26" s="125" t="s">
        <v>239</v>
      </c>
      <c r="B26" s="126" t="s">
        <v>17</v>
      </c>
      <c r="C26" s="141" t="s">
        <v>263</v>
      </c>
      <c r="D26" s="136"/>
      <c r="E26" s="132" t="s">
        <v>74</v>
      </c>
      <c r="F26" s="127" t="s">
        <v>5</v>
      </c>
      <c r="G26" s="128">
        <v>7794.1</v>
      </c>
      <c r="H26" s="128">
        <v>7794.1</v>
      </c>
      <c r="I26" s="128"/>
      <c r="J26" s="137"/>
      <c r="K26" s="138"/>
    </row>
    <row r="27" spans="1:11" s="12" customFormat="1" x14ac:dyDescent="0.25">
      <c r="A27" s="189" t="s">
        <v>264</v>
      </c>
      <c r="B27" s="18" t="s">
        <v>17</v>
      </c>
      <c r="C27" s="205" t="s">
        <v>266</v>
      </c>
      <c r="D27" s="120"/>
      <c r="E27" s="23" t="s">
        <v>30</v>
      </c>
      <c r="F27" s="19" t="s">
        <v>5</v>
      </c>
      <c r="G27" s="20">
        <v>18000</v>
      </c>
      <c r="H27" s="20">
        <v>0</v>
      </c>
      <c r="I27" s="20"/>
      <c r="J27" s="121"/>
      <c r="K27" s="24"/>
    </row>
    <row r="28" spans="1:11" s="12" customFormat="1" x14ac:dyDescent="0.25">
      <c r="A28" s="189" t="s">
        <v>265</v>
      </c>
      <c r="B28" s="18" t="s">
        <v>17</v>
      </c>
      <c r="C28" s="205" t="s">
        <v>267</v>
      </c>
      <c r="D28" s="120"/>
      <c r="E28" s="23" t="s">
        <v>27</v>
      </c>
      <c r="F28" s="19" t="s">
        <v>5</v>
      </c>
      <c r="G28" s="20">
        <v>34041.480000000003</v>
      </c>
      <c r="H28" s="20">
        <v>0</v>
      </c>
      <c r="I28" s="20"/>
      <c r="J28" s="121"/>
      <c r="K28" s="24"/>
    </row>
    <row r="29" spans="1:11" s="12" customFormat="1" x14ac:dyDescent="0.25">
      <c r="A29" s="189" t="s">
        <v>318</v>
      </c>
      <c r="B29" s="18" t="s">
        <v>17</v>
      </c>
      <c r="C29" s="205" t="s">
        <v>319</v>
      </c>
      <c r="D29" s="120"/>
      <c r="E29" s="23" t="s">
        <v>26</v>
      </c>
      <c r="F29" s="19" t="s">
        <v>5</v>
      </c>
      <c r="G29" s="20">
        <v>20000</v>
      </c>
      <c r="H29" s="20">
        <v>0</v>
      </c>
      <c r="I29" s="20"/>
      <c r="J29" s="121"/>
      <c r="K29" s="24"/>
    </row>
    <row r="30" spans="1:11" s="12" customFormat="1" x14ac:dyDescent="0.25">
      <c r="A30" s="189" t="s">
        <v>54</v>
      </c>
      <c r="B30" s="18" t="s">
        <v>17</v>
      </c>
      <c r="C30" s="19" t="s">
        <v>55</v>
      </c>
      <c r="D30" s="120"/>
      <c r="E30" s="23" t="s">
        <v>27</v>
      </c>
      <c r="F30" s="19" t="s">
        <v>5</v>
      </c>
      <c r="G30" s="20">
        <v>595</v>
      </c>
      <c r="H30" s="20">
        <v>0</v>
      </c>
      <c r="I30" s="20"/>
      <c r="J30" s="121"/>
      <c r="K30" s="24"/>
    </row>
    <row r="31" spans="1:11" s="12" customFormat="1" x14ac:dyDescent="0.25">
      <c r="A31" s="49" t="s">
        <v>56</v>
      </c>
      <c r="B31" s="15" t="s">
        <v>17</v>
      </c>
      <c r="C31" s="75" t="s">
        <v>62</v>
      </c>
      <c r="D31" s="76"/>
      <c r="E31" s="51" t="s">
        <v>73</v>
      </c>
      <c r="F31" s="16" t="s">
        <v>5</v>
      </c>
      <c r="G31" s="77">
        <v>0</v>
      </c>
      <c r="H31" s="77">
        <v>0</v>
      </c>
      <c r="I31" s="77"/>
      <c r="J31" s="78"/>
      <c r="K31" s="79"/>
    </row>
    <row r="32" spans="1:11" s="14" customFormat="1" x14ac:dyDescent="0.25">
      <c r="A32" s="64"/>
      <c r="B32" s="65"/>
      <c r="C32" s="66"/>
      <c r="D32" s="67"/>
      <c r="E32" s="68"/>
      <c r="F32" s="66"/>
      <c r="G32" s="74">
        <f>SUBTOTAL(109,G2:G31)</f>
        <v>260719.78000000003</v>
      </c>
      <c r="H32" s="74">
        <f>SUBTOTAL(109,H2:H31)</f>
        <v>121235.62000000001</v>
      </c>
      <c r="I32" s="69"/>
      <c r="J32" s="70"/>
      <c r="K32" s="71"/>
    </row>
    <row r="33" spans="1:14" x14ac:dyDescent="0.25">
      <c r="A33" s="189" t="s">
        <v>87</v>
      </c>
      <c r="B33" s="54" t="s">
        <v>18</v>
      </c>
      <c r="C33" s="19" t="s">
        <v>32</v>
      </c>
      <c r="D33" s="63"/>
      <c r="E33" s="23" t="s">
        <v>28</v>
      </c>
      <c r="F33" s="19" t="s">
        <v>5</v>
      </c>
      <c r="G33" s="55">
        <v>5000</v>
      </c>
      <c r="H33" s="55">
        <v>3692</v>
      </c>
      <c r="I33" s="20"/>
      <c r="J33" s="21"/>
      <c r="K33" s="22"/>
      <c r="N33" s="13"/>
    </row>
    <row r="34" spans="1:14" s="12" customFormat="1" x14ac:dyDescent="0.25">
      <c r="A34" s="189" t="s">
        <v>268</v>
      </c>
      <c r="B34" s="18" t="s">
        <v>18</v>
      </c>
      <c r="C34" s="19" t="s">
        <v>64</v>
      </c>
      <c r="D34" s="120"/>
      <c r="E34" s="23" t="s">
        <v>279</v>
      </c>
      <c r="F34" s="19" t="s">
        <v>5</v>
      </c>
      <c r="G34" s="20">
        <v>141543.14000000001</v>
      </c>
      <c r="H34" s="20">
        <v>89807.29</v>
      </c>
      <c r="I34" s="20"/>
      <c r="J34" s="121"/>
      <c r="K34" s="24"/>
      <c r="N34" s="13"/>
    </row>
    <row r="35" spans="1:14" s="12" customFormat="1" x14ac:dyDescent="0.25">
      <c r="A35" s="189" t="s">
        <v>269</v>
      </c>
      <c r="B35" s="54" t="s">
        <v>18</v>
      </c>
      <c r="C35" s="19" t="s">
        <v>33</v>
      </c>
      <c r="D35" s="120"/>
      <c r="E35" s="23" t="s">
        <v>280</v>
      </c>
      <c r="F35" s="19" t="s">
        <v>5</v>
      </c>
      <c r="G35" s="20">
        <v>50000</v>
      </c>
      <c r="H35" s="20">
        <v>0</v>
      </c>
      <c r="I35" s="20"/>
      <c r="J35" s="122"/>
      <c r="K35" s="24"/>
      <c r="N35" s="13"/>
    </row>
    <row r="36" spans="1:14" s="12" customFormat="1" x14ac:dyDescent="0.25">
      <c r="A36" s="189" t="s">
        <v>270</v>
      </c>
      <c r="B36" s="18" t="s">
        <v>18</v>
      </c>
      <c r="C36" s="19" t="s">
        <v>276</v>
      </c>
      <c r="D36" s="181"/>
      <c r="E36" s="23" t="s">
        <v>30</v>
      </c>
      <c r="F36" s="19" t="s">
        <v>5</v>
      </c>
      <c r="G36" s="182">
        <v>150000</v>
      </c>
      <c r="H36" s="182">
        <v>0</v>
      </c>
      <c r="I36" s="182"/>
      <c r="J36" s="183"/>
      <c r="K36" s="184"/>
      <c r="N36" s="13"/>
    </row>
    <row r="37" spans="1:14" s="12" customFormat="1" x14ac:dyDescent="0.25">
      <c r="A37" s="125" t="s">
        <v>271</v>
      </c>
      <c r="B37" s="126" t="s">
        <v>18</v>
      </c>
      <c r="C37" s="127" t="s">
        <v>275</v>
      </c>
      <c r="D37" s="142"/>
      <c r="E37" s="132" t="s">
        <v>281</v>
      </c>
      <c r="F37" s="127" t="s">
        <v>5</v>
      </c>
      <c r="G37" s="143">
        <v>50000</v>
      </c>
      <c r="H37" s="143">
        <v>50000</v>
      </c>
      <c r="I37" s="143"/>
      <c r="J37" s="144"/>
      <c r="K37" s="145"/>
      <c r="N37" s="13"/>
    </row>
    <row r="38" spans="1:14" s="12" customFormat="1" x14ac:dyDescent="0.25">
      <c r="A38" s="189" t="s">
        <v>272</v>
      </c>
      <c r="B38" s="18" t="s">
        <v>18</v>
      </c>
      <c r="C38" s="19" t="s">
        <v>277</v>
      </c>
      <c r="D38" s="181"/>
      <c r="E38" s="23" t="s">
        <v>31</v>
      </c>
      <c r="F38" s="19" t="s">
        <v>5</v>
      </c>
      <c r="G38" s="182">
        <v>2593.85</v>
      </c>
      <c r="H38" s="182">
        <v>2593.85</v>
      </c>
      <c r="I38" s="182"/>
      <c r="J38" s="183"/>
      <c r="K38" s="184"/>
      <c r="N38" s="13"/>
    </row>
    <row r="39" spans="1:14" s="12" customFormat="1" x14ac:dyDescent="0.25">
      <c r="A39" s="189" t="s">
        <v>273</v>
      </c>
      <c r="B39" s="18" t="s">
        <v>18</v>
      </c>
      <c r="C39" s="19" t="s">
        <v>36</v>
      </c>
      <c r="D39" s="181"/>
      <c r="E39" s="23" t="s">
        <v>31</v>
      </c>
      <c r="F39" s="19" t="s">
        <v>5</v>
      </c>
      <c r="G39" s="182">
        <v>2500</v>
      </c>
      <c r="H39" s="182">
        <v>825</v>
      </c>
      <c r="I39" s="182"/>
      <c r="J39" s="183"/>
      <c r="K39" s="184"/>
      <c r="N39" s="13"/>
    </row>
    <row r="40" spans="1:14" s="12" customFormat="1" x14ac:dyDescent="0.25">
      <c r="A40" s="125" t="s">
        <v>274</v>
      </c>
      <c r="B40" s="126" t="s">
        <v>18</v>
      </c>
      <c r="C40" s="127" t="s">
        <v>278</v>
      </c>
      <c r="D40" s="136"/>
      <c r="E40" s="132" t="s">
        <v>26</v>
      </c>
      <c r="F40" s="127" t="s">
        <v>5</v>
      </c>
      <c r="G40" s="128">
        <v>5007.78</v>
      </c>
      <c r="H40" s="128">
        <v>5007.78</v>
      </c>
      <c r="I40" s="128"/>
      <c r="J40" s="137"/>
      <c r="K40" s="138"/>
      <c r="N40" s="13"/>
    </row>
    <row r="41" spans="1:14" s="12" customFormat="1" x14ac:dyDescent="0.25">
      <c r="A41" s="190" t="s">
        <v>320</v>
      </c>
      <c r="B41" s="170" t="s">
        <v>18</v>
      </c>
      <c r="C41" s="171" t="s">
        <v>504</v>
      </c>
      <c r="D41" s="172"/>
      <c r="E41" s="185" t="s">
        <v>27</v>
      </c>
      <c r="F41" s="171" t="s">
        <v>34</v>
      </c>
      <c r="G41" s="173">
        <v>0</v>
      </c>
      <c r="H41" s="173">
        <v>0</v>
      </c>
      <c r="I41" s="173"/>
      <c r="J41" s="176"/>
      <c r="K41" s="175"/>
      <c r="N41" s="13"/>
    </row>
    <row r="42" spans="1:14" s="12" customFormat="1" x14ac:dyDescent="0.25">
      <c r="A42" s="189" t="s">
        <v>321</v>
      </c>
      <c r="B42" s="18" t="s">
        <v>18</v>
      </c>
      <c r="C42" s="19" t="s">
        <v>322</v>
      </c>
      <c r="D42" s="120"/>
      <c r="E42" s="23" t="s">
        <v>323</v>
      </c>
      <c r="F42" s="19" t="s">
        <v>5</v>
      </c>
      <c r="G42" s="20">
        <v>165000</v>
      </c>
      <c r="H42" s="20">
        <v>0</v>
      </c>
      <c r="I42" s="20"/>
      <c r="J42" s="121"/>
      <c r="K42" s="24"/>
      <c r="N42" s="13"/>
    </row>
    <row r="43" spans="1:14" s="12" customFormat="1" x14ac:dyDescent="0.25">
      <c r="A43" s="189" t="s">
        <v>520</v>
      </c>
      <c r="B43" s="18" t="s">
        <v>18</v>
      </c>
      <c r="C43" s="19" t="s">
        <v>521</v>
      </c>
      <c r="D43" s="120"/>
      <c r="E43" s="23" t="s">
        <v>323</v>
      </c>
      <c r="F43" s="19" t="s">
        <v>5</v>
      </c>
      <c r="G43" s="20">
        <v>45626.57</v>
      </c>
      <c r="H43" s="20">
        <v>0</v>
      </c>
      <c r="I43" s="20"/>
      <c r="J43" s="121"/>
      <c r="K43" s="24"/>
      <c r="N43" s="13"/>
    </row>
    <row r="44" spans="1:14" s="14" customFormat="1" x14ac:dyDescent="0.25">
      <c r="A44" s="64"/>
      <c r="B44" s="65"/>
      <c r="C44" s="66"/>
      <c r="D44" s="67"/>
      <c r="E44" s="68"/>
      <c r="F44" s="66"/>
      <c r="G44" s="74">
        <f>SUM(G33:G43)</f>
        <v>617271.34</v>
      </c>
      <c r="H44" s="74">
        <f>SUM(H33:H43)</f>
        <v>151925.91999999998</v>
      </c>
      <c r="I44" s="69"/>
      <c r="J44" s="70"/>
      <c r="K44" s="72"/>
    </row>
    <row r="45" spans="1:14" x14ac:dyDescent="0.25">
      <c r="A45" s="50" t="s">
        <v>82</v>
      </c>
      <c r="B45" s="15" t="s">
        <v>9</v>
      </c>
      <c r="C45" s="51" t="s">
        <v>86</v>
      </c>
      <c r="D45" s="53"/>
      <c r="E45" s="51" t="s">
        <v>279</v>
      </c>
      <c r="F45" s="16" t="s">
        <v>5</v>
      </c>
      <c r="G45" s="17">
        <v>0</v>
      </c>
      <c r="H45" s="17">
        <v>0</v>
      </c>
      <c r="I45" s="17"/>
      <c r="J45" s="31"/>
      <c r="K45" s="32"/>
    </row>
    <row r="46" spans="1:14" s="12" customFormat="1" x14ac:dyDescent="0.25">
      <c r="A46" s="122" t="s">
        <v>83</v>
      </c>
      <c r="B46" s="18" t="s">
        <v>9</v>
      </c>
      <c r="C46" s="23" t="s">
        <v>99</v>
      </c>
      <c r="D46" s="25"/>
      <c r="E46" s="23" t="s">
        <v>288</v>
      </c>
      <c r="F46" s="19" t="s">
        <v>5</v>
      </c>
      <c r="G46" s="26">
        <v>50000</v>
      </c>
      <c r="H46" s="26">
        <v>0</v>
      </c>
      <c r="I46" s="26"/>
      <c r="J46" s="208"/>
      <c r="K46" s="27"/>
    </row>
    <row r="47" spans="1:14" s="12" customFormat="1" x14ac:dyDescent="0.25">
      <c r="A47" s="50" t="s">
        <v>84</v>
      </c>
      <c r="B47" s="15" t="s">
        <v>9</v>
      </c>
      <c r="C47" s="51" t="s">
        <v>25</v>
      </c>
      <c r="D47" s="106"/>
      <c r="E47" s="51" t="s">
        <v>28</v>
      </c>
      <c r="F47" s="16" t="s">
        <v>5</v>
      </c>
      <c r="G47" s="107">
        <v>0</v>
      </c>
      <c r="H47" s="107">
        <v>0</v>
      </c>
      <c r="I47" s="107"/>
      <c r="J47" s="108"/>
      <c r="K47" s="109"/>
    </row>
    <row r="48" spans="1:14" s="12" customFormat="1" x14ac:dyDescent="0.25">
      <c r="A48" s="122" t="s">
        <v>85</v>
      </c>
      <c r="B48" s="56" t="s">
        <v>9</v>
      </c>
      <c r="C48" s="23" t="s">
        <v>100</v>
      </c>
      <c r="D48" s="58"/>
      <c r="E48" s="23" t="s">
        <v>27</v>
      </c>
      <c r="F48" s="57" t="s">
        <v>5</v>
      </c>
      <c r="G48" s="59">
        <v>7500</v>
      </c>
      <c r="H48" s="59">
        <v>0</v>
      </c>
      <c r="I48" s="59"/>
      <c r="J48" s="153"/>
      <c r="K48" s="60"/>
    </row>
    <row r="49" spans="1:11" s="12" customFormat="1" x14ac:dyDescent="0.25">
      <c r="A49" s="122" t="s">
        <v>282</v>
      </c>
      <c r="B49" s="18" t="s">
        <v>9</v>
      </c>
      <c r="C49" s="123" t="s">
        <v>285</v>
      </c>
      <c r="D49" s="120"/>
      <c r="E49" s="23" t="s">
        <v>27</v>
      </c>
      <c r="F49" s="19" t="s">
        <v>5</v>
      </c>
      <c r="G49" s="20">
        <v>10690.31</v>
      </c>
      <c r="H49" s="20">
        <v>10690.31</v>
      </c>
      <c r="I49" s="20"/>
      <c r="J49" s="121"/>
      <c r="K49" s="24"/>
    </row>
    <row r="50" spans="1:11" s="12" customFormat="1" x14ac:dyDescent="0.25">
      <c r="A50" s="174" t="s">
        <v>283</v>
      </c>
      <c r="B50" s="170" t="s">
        <v>9</v>
      </c>
      <c r="C50" s="191" t="s">
        <v>286</v>
      </c>
      <c r="D50" s="172"/>
      <c r="E50" s="185" t="s">
        <v>27</v>
      </c>
      <c r="F50" s="171" t="s">
        <v>34</v>
      </c>
      <c r="G50" s="173">
        <v>0</v>
      </c>
      <c r="H50" s="173">
        <v>0</v>
      </c>
      <c r="I50" s="173"/>
      <c r="J50" s="176"/>
      <c r="K50" s="175"/>
    </row>
    <row r="51" spans="1:11" s="12" customFormat="1" x14ac:dyDescent="0.25">
      <c r="A51" s="206" t="s">
        <v>284</v>
      </c>
      <c r="B51" s="197" t="s">
        <v>9</v>
      </c>
      <c r="C51" s="204" t="s">
        <v>287</v>
      </c>
      <c r="D51" s="199"/>
      <c r="E51" s="200" t="s">
        <v>27</v>
      </c>
      <c r="F51" s="198" t="s">
        <v>5</v>
      </c>
      <c r="G51" s="201">
        <v>168086.05</v>
      </c>
      <c r="H51" s="201">
        <v>168086.05</v>
      </c>
      <c r="I51" s="201"/>
      <c r="J51" s="202"/>
      <c r="K51" s="203"/>
    </row>
    <row r="52" spans="1:11" s="14" customFormat="1" x14ac:dyDescent="0.25">
      <c r="A52" s="70"/>
      <c r="B52" s="3"/>
      <c r="C52" s="68"/>
      <c r="D52" s="67"/>
      <c r="E52" s="68"/>
      <c r="F52" s="66"/>
      <c r="G52" s="74">
        <f>SUM(G45:G51)</f>
        <v>236276.36</v>
      </c>
      <c r="H52" s="74">
        <f>SUM(H45:H51)</f>
        <v>178776.36</v>
      </c>
      <c r="I52" s="69"/>
      <c r="J52" s="70"/>
      <c r="K52" s="72"/>
    </row>
    <row r="53" spans="1:11" s="12" customFormat="1" x14ac:dyDescent="0.25">
      <c r="A53" s="126" t="s">
        <v>88</v>
      </c>
      <c r="B53" s="126" t="s">
        <v>10</v>
      </c>
      <c r="C53" s="127" t="s">
        <v>101</v>
      </c>
      <c r="D53" s="142"/>
      <c r="E53" s="127" t="s">
        <v>30</v>
      </c>
      <c r="F53" s="127" t="s">
        <v>5</v>
      </c>
      <c r="G53" s="143">
        <v>42000</v>
      </c>
      <c r="H53" s="143">
        <v>42000</v>
      </c>
      <c r="I53" s="143"/>
      <c r="J53" s="144"/>
      <c r="K53" s="145"/>
    </row>
    <row r="54" spans="1:11" s="12" customFormat="1" x14ac:dyDescent="0.25">
      <c r="A54" s="18" t="s">
        <v>89</v>
      </c>
      <c r="B54" s="18" t="s">
        <v>10</v>
      </c>
      <c r="C54" s="19" t="s">
        <v>102</v>
      </c>
      <c r="D54" s="181"/>
      <c r="E54" s="19" t="s">
        <v>28</v>
      </c>
      <c r="F54" s="19" t="s">
        <v>5</v>
      </c>
      <c r="G54" s="182">
        <v>6980</v>
      </c>
      <c r="H54" s="182">
        <v>6980</v>
      </c>
      <c r="I54" s="182"/>
      <c r="J54" s="183"/>
      <c r="K54" s="184"/>
    </row>
    <row r="55" spans="1:11" s="12" customFormat="1" x14ac:dyDescent="0.25">
      <c r="A55" s="15" t="s">
        <v>90</v>
      </c>
      <c r="B55" s="15" t="s">
        <v>10</v>
      </c>
      <c r="C55" s="16" t="s">
        <v>103</v>
      </c>
      <c r="D55" s="76"/>
      <c r="E55" s="16" t="s">
        <v>26</v>
      </c>
      <c r="F55" s="16" t="s">
        <v>5</v>
      </c>
      <c r="G55" s="77">
        <v>0</v>
      </c>
      <c r="H55" s="77">
        <v>0</v>
      </c>
      <c r="I55" s="77"/>
      <c r="J55" s="78"/>
      <c r="K55" s="79"/>
    </row>
    <row r="56" spans="1:11" s="12" customFormat="1" x14ac:dyDescent="0.25">
      <c r="A56" s="18" t="s">
        <v>91</v>
      </c>
      <c r="B56" s="18" t="s">
        <v>10</v>
      </c>
      <c r="C56" s="19" t="s">
        <v>104</v>
      </c>
      <c r="D56" s="181"/>
      <c r="E56" s="19" t="s">
        <v>316</v>
      </c>
      <c r="F56" s="19" t="s">
        <v>5</v>
      </c>
      <c r="G56" s="182">
        <v>50000</v>
      </c>
      <c r="H56" s="182">
        <v>9250</v>
      </c>
      <c r="I56" s="182"/>
      <c r="J56" s="183"/>
      <c r="K56" s="184"/>
    </row>
    <row r="57" spans="1:11" s="12" customFormat="1" x14ac:dyDescent="0.25">
      <c r="A57" s="126" t="s">
        <v>92</v>
      </c>
      <c r="B57" s="126" t="s">
        <v>10</v>
      </c>
      <c r="C57" s="127" t="s">
        <v>105</v>
      </c>
      <c r="D57" s="142"/>
      <c r="E57" s="127" t="s">
        <v>279</v>
      </c>
      <c r="F57" s="127" t="s">
        <v>5</v>
      </c>
      <c r="G57" s="143">
        <v>41489.83</v>
      </c>
      <c r="H57" s="143">
        <v>30479.37</v>
      </c>
      <c r="I57" s="143"/>
      <c r="J57" s="144"/>
      <c r="K57" s="145"/>
    </row>
    <row r="58" spans="1:11" s="12" customFormat="1" x14ac:dyDescent="0.25">
      <c r="A58" s="18" t="s">
        <v>93</v>
      </c>
      <c r="B58" s="18" t="s">
        <v>10</v>
      </c>
      <c r="C58" s="19" t="s">
        <v>106</v>
      </c>
      <c r="D58" s="181"/>
      <c r="E58" s="19" t="s">
        <v>279</v>
      </c>
      <c r="F58" s="19" t="s">
        <v>5</v>
      </c>
      <c r="G58" s="182">
        <v>56853.97</v>
      </c>
      <c r="H58" s="182">
        <v>41053.980000000003</v>
      </c>
      <c r="I58" s="182"/>
      <c r="J58" s="183"/>
      <c r="K58" s="184"/>
    </row>
    <row r="59" spans="1:11" s="12" customFormat="1" x14ac:dyDescent="0.25">
      <c r="A59" s="18" t="s">
        <v>94</v>
      </c>
      <c r="B59" s="18" t="s">
        <v>10</v>
      </c>
      <c r="C59" s="19" t="s">
        <v>107</v>
      </c>
      <c r="D59" s="120"/>
      <c r="E59" s="19" t="s">
        <v>317</v>
      </c>
      <c r="F59" s="19" t="s">
        <v>5</v>
      </c>
      <c r="G59" s="20">
        <v>17000</v>
      </c>
      <c r="H59" s="20">
        <v>0</v>
      </c>
      <c r="I59" s="20"/>
      <c r="J59" s="121"/>
      <c r="K59" s="24"/>
    </row>
    <row r="60" spans="1:11" s="12" customFormat="1" x14ac:dyDescent="0.25">
      <c r="A60" s="18" t="s">
        <v>95</v>
      </c>
      <c r="B60" s="18" t="s">
        <v>10</v>
      </c>
      <c r="C60" s="19" t="s">
        <v>36</v>
      </c>
      <c r="D60" s="120"/>
      <c r="E60" s="19" t="s">
        <v>316</v>
      </c>
      <c r="F60" s="19" t="s">
        <v>5</v>
      </c>
      <c r="G60" s="20">
        <v>2500</v>
      </c>
      <c r="H60" s="20">
        <v>1053</v>
      </c>
      <c r="I60" s="20"/>
      <c r="J60" s="121"/>
      <c r="K60" s="24"/>
    </row>
    <row r="61" spans="1:11" s="12" customFormat="1" x14ac:dyDescent="0.25">
      <c r="A61" s="170" t="s">
        <v>96</v>
      </c>
      <c r="B61" s="170" t="s">
        <v>10</v>
      </c>
      <c r="C61" s="171" t="s">
        <v>108</v>
      </c>
      <c r="D61" s="172"/>
      <c r="E61" s="171" t="s">
        <v>27</v>
      </c>
      <c r="F61" s="171" t="s">
        <v>34</v>
      </c>
      <c r="G61" s="173">
        <v>0</v>
      </c>
      <c r="H61" s="173">
        <v>0</v>
      </c>
      <c r="I61" s="173"/>
      <c r="J61" s="176"/>
      <c r="K61" s="175"/>
    </row>
    <row r="62" spans="1:11" s="12" customFormat="1" x14ac:dyDescent="0.25">
      <c r="A62" s="18" t="s">
        <v>97</v>
      </c>
      <c r="B62" s="18" t="s">
        <v>10</v>
      </c>
      <c r="C62" s="19" t="s">
        <v>35</v>
      </c>
      <c r="D62" s="120"/>
      <c r="E62" s="19" t="s">
        <v>316</v>
      </c>
      <c r="F62" s="19" t="s">
        <v>5</v>
      </c>
      <c r="G62" s="20">
        <v>5132.7</v>
      </c>
      <c r="H62" s="20">
        <v>5132.7</v>
      </c>
      <c r="I62" s="20"/>
      <c r="J62" s="121"/>
      <c r="K62" s="24"/>
    </row>
    <row r="63" spans="1:11" s="12" customFormat="1" x14ac:dyDescent="0.25">
      <c r="A63" s="18" t="s">
        <v>98</v>
      </c>
      <c r="B63" s="18" t="s">
        <v>10</v>
      </c>
      <c r="C63" s="19" t="s">
        <v>109</v>
      </c>
      <c r="D63" s="120"/>
      <c r="E63" s="19" t="s">
        <v>28</v>
      </c>
      <c r="F63" s="19" t="s">
        <v>5</v>
      </c>
      <c r="G63" s="20">
        <v>20000</v>
      </c>
      <c r="H63" s="20">
        <v>0</v>
      </c>
      <c r="I63" s="20"/>
      <c r="J63" s="121"/>
      <c r="K63" s="24"/>
    </row>
    <row r="64" spans="1:11" s="12" customFormat="1" x14ac:dyDescent="0.25">
      <c r="A64" s="170" t="s">
        <v>110</v>
      </c>
      <c r="B64" s="170" t="s">
        <v>10</v>
      </c>
      <c r="C64" s="171" t="s">
        <v>302</v>
      </c>
      <c r="D64" s="172"/>
      <c r="E64" s="171" t="s">
        <v>27</v>
      </c>
      <c r="F64" s="171" t="s">
        <v>34</v>
      </c>
      <c r="G64" s="173">
        <v>0</v>
      </c>
      <c r="H64" s="173">
        <v>0</v>
      </c>
      <c r="I64" s="173"/>
      <c r="J64" s="176"/>
      <c r="K64" s="175"/>
    </row>
    <row r="65" spans="1:11" s="12" customFormat="1" x14ac:dyDescent="0.25">
      <c r="A65" s="197" t="s">
        <v>289</v>
      </c>
      <c r="B65" s="197" t="s">
        <v>10</v>
      </c>
      <c r="C65" s="207" t="s">
        <v>303</v>
      </c>
      <c r="D65" s="199"/>
      <c r="E65" s="198" t="s">
        <v>28</v>
      </c>
      <c r="F65" s="198" t="s">
        <v>5</v>
      </c>
      <c r="G65" s="201">
        <v>25000</v>
      </c>
      <c r="H65" s="201">
        <v>25000</v>
      </c>
      <c r="I65" s="201"/>
      <c r="J65" s="202"/>
      <c r="K65" s="203"/>
    </row>
    <row r="66" spans="1:11" s="12" customFormat="1" x14ac:dyDescent="0.25">
      <c r="A66" s="18" t="s">
        <v>290</v>
      </c>
      <c r="B66" s="18" t="s">
        <v>10</v>
      </c>
      <c r="C66" s="239" t="s">
        <v>304</v>
      </c>
      <c r="D66" s="120"/>
      <c r="E66" s="19" t="s">
        <v>218</v>
      </c>
      <c r="F66" s="19" t="s">
        <v>5</v>
      </c>
      <c r="G66" s="20">
        <v>9545</v>
      </c>
      <c r="H66" s="20">
        <v>0</v>
      </c>
      <c r="I66" s="20"/>
      <c r="J66" s="121"/>
      <c r="K66" s="24"/>
    </row>
    <row r="67" spans="1:11" s="12" customFormat="1" x14ac:dyDescent="0.25">
      <c r="A67" s="170" t="s">
        <v>291</v>
      </c>
      <c r="B67" s="170" t="s">
        <v>10</v>
      </c>
      <c r="C67" s="192" t="s">
        <v>305</v>
      </c>
      <c r="D67" s="172"/>
      <c r="E67" s="171" t="s">
        <v>27</v>
      </c>
      <c r="F67" s="171" t="s">
        <v>34</v>
      </c>
      <c r="G67" s="173">
        <v>0</v>
      </c>
      <c r="H67" s="173">
        <v>0</v>
      </c>
      <c r="I67" s="173"/>
      <c r="J67" s="176"/>
      <c r="K67" s="175"/>
    </row>
    <row r="68" spans="1:11" s="12" customFormat="1" x14ac:dyDescent="0.25">
      <c r="A68" s="18" t="s">
        <v>292</v>
      </c>
      <c r="B68" s="18" t="s">
        <v>10</v>
      </c>
      <c r="C68" s="241" t="s">
        <v>306</v>
      </c>
      <c r="D68" s="120"/>
      <c r="E68" s="19" t="s">
        <v>26</v>
      </c>
      <c r="F68" s="19" t="s">
        <v>5</v>
      </c>
      <c r="G68" s="20">
        <v>20000</v>
      </c>
      <c r="H68" s="20">
        <v>19702.66</v>
      </c>
      <c r="I68" s="20"/>
      <c r="J68" s="121"/>
      <c r="K68" s="24"/>
    </row>
    <row r="69" spans="1:11" s="12" customFormat="1" x14ac:dyDescent="0.25">
      <c r="A69" s="170" t="s">
        <v>293</v>
      </c>
      <c r="B69" s="170" t="s">
        <v>10</v>
      </c>
      <c r="C69" s="193" t="s">
        <v>307</v>
      </c>
      <c r="D69" s="172"/>
      <c r="E69" s="171" t="s">
        <v>27</v>
      </c>
      <c r="F69" s="171" t="s">
        <v>34</v>
      </c>
      <c r="G69" s="173">
        <v>0</v>
      </c>
      <c r="H69" s="173">
        <v>0</v>
      </c>
      <c r="I69" s="173"/>
      <c r="J69" s="176"/>
      <c r="K69" s="175"/>
    </row>
    <row r="70" spans="1:11" s="12" customFormat="1" x14ac:dyDescent="0.25">
      <c r="A70" s="170" t="s">
        <v>294</v>
      </c>
      <c r="B70" s="170" t="s">
        <v>10</v>
      </c>
      <c r="C70" s="193" t="s">
        <v>308</v>
      </c>
      <c r="D70" s="172"/>
      <c r="E70" s="171" t="s">
        <v>27</v>
      </c>
      <c r="F70" s="171" t="s">
        <v>34</v>
      </c>
      <c r="G70" s="173">
        <v>0</v>
      </c>
      <c r="H70" s="173">
        <v>0</v>
      </c>
      <c r="I70" s="173"/>
      <c r="J70" s="176"/>
      <c r="K70" s="175"/>
    </row>
    <row r="71" spans="1:11" s="12" customFormat="1" x14ac:dyDescent="0.25">
      <c r="A71" s="18" t="s">
        <v>295</v>
      </c>
      <c r="B71" s="18" t="s">
        <v>10</v>
      </c>
      <c r="C71" s="239" t="s">
        <v>309</v>
      </c>
      <c r="D71" s="120"/>
      <c r="E71" s="19" t="s">
        <v>28</v>
      </c>
      <c r="F71" s="19" t="s">
        <v>5</v>
      </c>
      <c r="G71" s="20">
        <v>10000</v>
      </c>
      <c r="H71" s="20">
        <v>0</v>
      </c>
      <c r="I71" s="20"/>
      <c r="J71" s="121"/>
      <c r="K71" s="24"/>
    </row>
    <row r="72" spans="1:11" s="12" customFormat="1" x14ac:dyDescent="0.25">
      <c r="A72" s="126" t="s">
        <v>296</v>
      </c>
      <c r="B72" s="126" t="s">
        <v>10</v>
      </c>
      <c r="C72" s="146" t="s">
        <v>310</v>
      </c>
      <c r="D72" s="136"/>
      <c r="E72" s="127" t="s">
        <v>26</v>
      </c>
      <c r="F72" s="127" t="s">
        <v>5</v>
      </c>
      <c r="G72" s="128">
        <v>7000</v>
      </c>
      <c r="H72" s="128">
        <v>7000</v>
      </c>
      <c r="I72" s="128"/>
      <c r="J72" s="137"/>
      <c r="K72" s="138"/>
    </row>
    <row r="73" spans="1:11" s="12" customFormat="1" x14ac:dyDescent="0.25">
      <c r="A73" s="170" t="s">
        <v>297</v>
      </c>
      <c r="B73" s="170" t="s">
        <v>10</v>
      </c>
      <c r="C73" s="193" t="s">
        <v>311</v>
      </c>
      <c r="D73" s="172"/>
      <c r="E73" s="171" t="s">
        <v>27</v>
      </c>
      <c r="F73" s="171" t="s">
        <v>34</v>
      </c>
      <c r="G73" s="173">
        <v>0</v>
      </c>
      <c r="H73" s="173">
        <v>0</v>
      </c>
      <c r="I73" s="173"/>
      <c r="J73" s="176"/>
      <c r="K73" s="175"/>
    </row>
    <row r="74" spans="1:11" s="12" customFormat="1" x14ac:dyDescent="0.25">
      <c r="A74" s="18" t="s">
        <v>298</v>
      </c>
      <c r="B74" s="18" t="s">
        <v>10</v>
      </c>
      <c r="C74" s="242" t="s">
        <v>312</v>
      </c>
      <c r="D74" s="120"/>
      <c r="E74" s="19" t="s">
        <v>28</v>
      </c>
      <c r="F74" s="19" t="s">
        <v>5</v>
      </c>
      <c r="G74" s="20">
        <v>10000</v>
      </c>
      <c r="H74" s="20">
        <v>5837.86</v>
      </c>
      <c r="I74" s="20"/>
      <c r="J74" s="121"/>
      <c r="K74" s="24"/>
    </row>
    <row r="75" spans="1:11" s="12" customFormat="1" ht="30" x14ac:dyDescent="0.25">
      <c r="A75" s="170" t="s">
        <v>299</v>
      </c>
      <c r="B75" s="170" t="s">
        <v>10</v>
      </c>
      <c r="C75" s="210" t="s">
        <v>313</v>
      </c>
      <c r="D75" s="172"/>
      <c r="E75" s="171" t="s">
        <v>27</v>
      </c>
      <c r="F75" s="171" t="s">
        <v>34</v>
      </c>
      <c r="G75" s="173">
        <v>0</v>
      </c>
      <c r="H75" s="173">
        <v>0</v>
      </c>
      <c r="I75" s="173"/>
      <c r="J75" s="176"/>
      <c r="K75" s="175"/>
    </row>
    <row r="76" spans="1:11" s="12" customFormat="1" ht="30" x14ac:dyDescent="0.25">
      <c r="A76" s="126" t="s">
        <v>300</v>
      </c>
      <c r="B76" s="126" t="s">
        <v>10</v>
      </c>
      <c r="C76" s="147" t="s">
        <v>314</v>
      </c>
      <c r="D76" s="136"/>
      <c r="E76" s="127" t="s">
        <v>26</v>
      </c>
      <c r="F76" s="127" t="s">
        <v>5</v>
      </c>
      <c r="G76" s="128">
        <v>30208.33</v>
      </c>
      <c r="H76" s="128">
        <v>30208.33</v>
      </c>
      <c r="I76" s="128"/>
      <c r="J76" s="137"/>
      <c r="K76" s="138"/>
    </row>
    <row r="77" spans="1:11" s="12" customFormat="1" ht="30" x14ac:dyDescent="0.25">
      <c r="A77" s="170" t="s">
        <v>301</v>
      </c>
      <c r="B77" s="170" t="s">
        <v>10</v>
      </c>
      <c r="C77" s="193" t="s">
        <v>315</v>
      </c>
      <c r="D77" s="172"/>
      <c r="E77" s="171" t="s">
        <v>27</v>
      </c>
      <c r="F77" s="171" t="s">
        <v>34</v>
      </c>
      <c r="G77" s="173">
        <v>0</v>
      </c>
      <c r="H77" s="173">
        <v>0</v>
      </c>
      <c r="I77" s="173"/>
      <c r="J77" s="176"/>
      <c r="K77" s="175"/>
    </row>
    <row r="78" spans="1:11" s="12" customFormat="1" x14ac:dyDescent="0.25">
      <c r="A78" s="126" t="s">
        <v>324</v>
      </c>
      <c r="B78" s="126" t="s">
        <v>10</v>
      </c>
      <c r="C78" s="148" t="s">
        <v>325</v>
      </c>
      <c r="D78" s="136"/>
      <c r="E78" s="127" t="s">
        <v>218</v>
      </c>
      <c r="F78" s="127" t="s">
        <v>5</v>
      </c>
      <c r="G78" s="128">
        <v>8000</v>
      </c>
      <c r="H78" s="128">
        <v>4060</v>
      </c>
      <c r="I78" s="128"/>
      <c r="J78" s="137"/>
      <c r="K78" s="138"/>
    </row>
    <row r="79" spans="1:11" s="12" customFormat="1" x14ac:dyDescent="0.25">
      <c r="A79" s="18" t="s">
        <v>57</v>
      </c>
      <c r="B79" s="18" t="s">
        <v>10</v>
      </c>
      <c r="C79" s="225" t="s">
        <v>65</v>
      </c>
      <c r="D79" s="181"/>
      <c r="E79" s="19" t="s">
        <v>27</v>
      </c>
      <c r="F79" s="19" t="s">
        <v>5</v>
      </c>
      <c r="G79" s="182">
        <v>1000</v>
      </c>
      <c r="H79" s="182">
        <v>0</v>
      </c>
      <c r="I79" s="182"/>
      <c r="J79" s="183"/>
      <c r="K79" s="184"/>
    </row>
    <row r="80" spans="1:11" s="14" customFormat="1" x14ac:dyDescent="0.25">
      <c r="A80" s="3"/>
      <c r="B80" s="3"/>
      <c r="C80" s="1"/>
      <c r="D80" s="33"/>
      <c r="E80" s="1"/>
      <c r="F80" s="1"/>
      <c r="G80" s="74">
        <f>SUM(G53:G79)</f>
        <v>362709.83</v>
      </c>
      <c r="H80" s="74">
        <f>SUM(H53:H79)</f>
        <v>227757.90000000002</v>
      </c>
      <c r="I80" s="4"/>
      <c r="J80" s="2"/>
      <c r="K80" s="34"/>
    </row>
    <row r="81" spans="1:11" s="11" customFormat="1" x14ac:dyDescent="0.25">
      <c r="A81" s="15" t="s">
        <v>111</v>
      </c>
      <c r="B81" s="15" t="s">
        <v>19</v>
      </c>
      <c r="C81" s="16" t="s">
        <v>119</v>
      </c>
      <c r="D81" s="53"/>
      <c r="E81" s="16" t="s">
        <v>218</v>
      </c>
      <c r="F81" s="16" t="s">
        <v>5</v>
      </c>
      <c r="G81" s="17">
        <v>0</v>
      </c>
      <c r="H81" s="17">
        <v>0</v>
      </c>
      <c r="I81" s="17"/>
      <c r="J81" s="31"/>
      <c r="K81" s="32"/>
    </row>
    <row r="82" spans="1:11" x14ac:dyDescent="0.25">
      <c r="A82" s="126" t="s">
        <v>112</v>
      </c>
      <c r="B82" s="130" t="s">
        <v>19</v>
      </c>
      <c r="C82" s="127" t="s">
        <v>120</v>
      </c>
      <c r="D82" s="131"/>
      <c r="E82" s="127" t="s">
        <v>449</v>
      </c>
      <c r="F82" s="127" t="s">
        <v>5</v>
      </c>
      <c r="G82" s="156">
        <v>33000</v>
      </c>
      <c r="H82" s="156">
        <v>33000</v>
      </c>
      <c r="I82" s="156"/>
      <c r="J82" s="157"/>
      <c r="K82" s="158"/>
    </row>
    <row r="83" spans="1:11" x14ac:dyDescent="0.25">
      <c r="A83" s="18" t="s">
        <v>113</v>
      </c>
      <c r="B83" s="54" t="s">
        <v>19</v>
      </c>
      <c r="C83" s="19" t="s">
        <v>121</v>
      </c>
      <c r="D83" s="63"/>
      <c r="E83" s="19" t="s">
        <v>27</v>
      </c>
      <c r="F83" s="19" t="s">
        <v>5</v>
      </c>
      <c r="G83" s="55">
        <v>24100</v>
      </c>
      <c r="H83" s="55">
        <v>0</v>
      </c>
      <c r="I83" s="20"/>
      <c r="J83" s="21"/>
      <c r="K83" s="22"/>
    </row>
    <row r="84" spans="1:11" x14ac:dyDescent="0.25">
      <c r="A84" s="126" t="s">
        <v>114</v>
      </c>
      <c r="B84" s="130" t="s">
        <v>19</v>
      </c>
      <c r="C84" s="127" t="s">
        <v>122</v>
      </c>
      <c r="D84" s="131"/>
      <c r="E84" s="127" t="s">
        <v>26</v>
      </c>
      <c r="F84" s="127" t="s">
        <v>5</v>
      </c>
      <c r="G84" s="156">
        <v>5768.26</v>
      </c>
      <c r="H84" s="156">
        <v>5768.26</v>
      </c>
      <c r="I84" s="128"/>
      <c r="J84" s="157"/>
      <c r="K84" s="158"/>
    </row>
    <row r="85" spans="1:11" s="12" customFormat="1" x14ac:dyDescent="0.25">
      <c r="A85" s="126" t="s">
        <v>115</v>
      </c>
      <c r="B85" s="130" t="s">
        <v>19</v>
      </c>
      <c r="C85" s="127" t="s">
        <v>40</v>
      </c>
      <c r="D85" s="159"/>
      <c r="E85" s="127" t="s">
        <v>28</v>
      </c>
      <c r="F85" s="127" t="s">
        <v>5</v>
      </c>
      <c r="G85" s="160">
        <v>83.85</v>
      </c>
      <c r="H85" s="156">
        <v>83.85</v>
      </c>
      <c r="I85" s="160"/>
      <c r="J85" s="161"/>
      <c r="K85" s="162"/>
    </row>
    <row r="86" spans="1:11" s="12" customFormat="1" x14ac:dyDescent="0.25">
      <c r="A86" s="18" t="s">
        <v>116</v>
      </c>
      <c r="B86" s="54" t="s">
        <v>19</v>
      </c>
      <c r="C86" s="19" t="s">
        <v>123</v>
      </c>
      <c r="D86" s="25"/>
      <c r="E86" s="19" t="s">
        <v>28</v>
      </c>
      <c r="F86" s="19" t="s">
        <v>5</v>
      </c>
      <c r="G86" s="26">
        <v>13651.71</v>
      </c>
      <c r="H86" s="55">
        <v>10268.879999999999</v>
      </c>
      <c r="I86" s="26"/>
      <c r="J86" s="208"/>
      <c r="K86" s="27"/>
    </row>
    <row r="87" spans="1:11" s="12" customFormat="1" x14ac:dyDescent="0.25">
      <c r="A87" s="18" t="s">
        <v>117</v>
      </c>
      <c r="B87" s="54" t="s">
        <v>19</v>
      </c>
      <c r="C87" s="19" t="s">
        <v>124</v>
      </c>
      <c r="D87" s="25"/>
      <c r="E87" s="19" t="s">
        <v>28</v>
      </c>
      <c r="F87" s="19" t="s">
        <v>5</v>
      </c>
      <c r="G87" s="26">
        <v>27603.87</v>
      </c>
      <c r="H87" s="55">
        <v>22736</v>
      </c>
      <c r="I87" s="26"/>
      <c r="J87" s="208"/>
      <c r="K87" s="27"/>
    </row>
    <row r="88" spans="1:11" s="12" customFormat="1" x14ac:dyDescent="0.25">
      <c r="A88" s="170" t="s">
        <v>118</v>
      </c>
      <c r="B88" s="251" t="s">
        <v>19</v>
      </c>
      <c r="C88" s="171" t="s">
        <v>505</v>
      </c>
      <c r="D88" s="252"/>
      <c r="E88" s="171" t="s">
        <v>27</v>
      </c>
      <c r="F88" s="171" t="s">
        <v>34</v>
      </c>
      <c r="G88" s="253">
        <v>0</v>
      </c>
      <c r="H88" s="254">
        <v>0</v>
      </c>
      <c r="I88" s="253"/>
      <c r="J88" s="255"/>
      <c r="K88" s="256"/>
    </row>
    <row r="89" spans="1:11" s="12" customFormat="1" x14ac:dyDescent="0.25">
      <c r="A89" s="18" t="s">
        <v>326</v>
      </c>
      <c r="B89" s="54" t="s">
        <v>19</v>
      </c>
      <c r="C89" s="19" t="s">
        <v>341</v>
      </c>
      <c r="D89" s="120"/>
      <c r="E89" s="19" t="s">
        <v>28</v>
      </c>
      <c r="F89" s="19" t="s">
        <v>5</v>
      </c>
      <c r="G89" s="20">
        <v>5800</v>
      </c>
      <c r="H89" s="20">
        <v>0</v>
      </c>
      <c r="I89" s="20"/>
      <c r="J89" s="121"/>
      <c r="K89" s="24"/>
    </row>
    <row r="90" spans="1:11" s="12" customFormat="1" x14ac:dyDescent="0.25">
      <c r="A90" s="170" t="s">
        <v>327</v>
      </c>
      <c r="B90" s="251" t="s">
        <v>19</v>
      </c>
      <c r="C90" s="171" t="s">
        <v>342</v>
      </c>
      <c r="D90" s="172"/>
      <c r="E90" s="171" t="s">
        <v>27</v>
      </c>
      <c r="F90" s="171" t="s">
        <v>34</v>
      </c>
      <c r="G90" s="173">
        <v>0</v>
      </c>
      <c r="H90" s="173">
        <v>0</v>
      </c>
      <c r="I90" s="173"/>
      <c r="J90" s="176"/>
      <c r="K90" s="175"/>
    </row>
    <row r="91" spans="1:11" s="12" customFormat="1" x14ac:dyDescent="0.25">
      <c r="A91" s="170" t="s">
        <v>328</v>
      </c>
      <c r="B91" s="251" t="s">
        <v>19</v>
      </c>
      <c r="C91" s="171" t="s">
        <v>506</v>
      </c>
      <c r="D91" s="172"/>
      <c r="E91" s="171" t="s">
        <v>27</v>
      </c>
      <c r="F91" s="171" t="s">
        <v>34</v>
      </c>
      <c r="G91" s="173">
        <v>0</v>
      </c>
      <c r="H91" s="173">
        <v>0</v>
      </c>
      <c r="I91" s="173"/>
      <c r="J91" s="176"/>
      <c r="K91" s="175"/>
    </row>
    <row r="92" spans="1:11" s="12" customFormat="1" x14ac:dyDescent="0.25">
      <c r="A92" s="170" t="s">
        <v>329</v>
      </c>
      <c r="B92" s="251" t="s">
        <v>19</v>
      </c>
      <c r="C92" s="171" t="s">
        <v>343</v>
      </c>
      <c r="D92" s="172"/>
      <c r="E92" s="171" t="s">
        <v>27</v>
      </c>
      <c r="F92" s="171" t="s">
        <v>34</v>
      </c>
      <c r="G92" s="173">
        <v>0</v>
      </c>
      <c r="H92" s="173">
        <v>0</v>
      </c>
      <c r="I92" s="173"/>
      <c r="J92" s="176"/>
      <c r="K92" s="175"/>
    </row>
    <row r="93" spans="1:11" s="12" customFormat="1" x14ac:dyDescent="0.25">
      <c r="A93" s="18" t="s">
        <v>330</v>
      </c>
      <c r="B93" s="54" t="s">
        <v>19</v>
      </c>
      <c r="C93" s="19" t="s">
        <v>344</v>
      </c>
      <c r="D93" s="120"/>
      <c r="E93" s="19" t="s">
        <v>26</v>
      </c>
      <c r="F93" s="19" t="s">
        <v>5</v>
      </c>
      <c r="G93" s="20">
        <v>725</v>
      </c>
      <c r="H93" s="20">
        <v>0</v>
      </c>
      <c r="I93" s="20"/>
      <c r="J93" s="213"/>
      <c r="K93" s="24"/>
    </row>
    <row r="94" spans="1:11" s="12" customFormat="1" x14ac:dyDescent="0.25">
      <c r="A94" s="126" t="s">
        <v>331</v>
      </c>
      <c r="B94" s="130" t="s">
        <v>19</v>
      </c>
      <c r="C94" s="127" t="s">
        <v>345</v>
      </c>
      <c r="D94" s="136"/>
      <c r="E94" s="127" t="s">
        <v>28</v>
      </c>
      <c r="F94" s="127" t="s">
        <v>5</v>
      </c>
      <c r="G94" s="128">
        <v>75000</v>
      </c>
      <c r="H94" s="128">
        <v>75000</v>
      </c>
      <c r="I94" s="128"/>
      <c r="J94" s="137"/>
      <c r="K94" s="138"/>
    </row>
    <row r="95" spans="1:11" s="12" customFormat="1" x14ac:dyDescent="0.25">
      <c r="A95" s="18" t="s">
        <v>332</v>
      </c>
      <c r="B95" s="54" t="s">
        <v>19</v>
      </c>
      <c r="C95" s="19" t="s">
        <v>346</v>
      </c>
      <c r="D95" s="120"/>
      <c r="E95" s="19" t="s">
        <v>28</v>
      </c>
      <c r="F95" s="19" t="s">
        <v>5</v>
      </c>
      <c r="G95" s="20">
        <v>64200</v>
      </c>
      <c r="H95" s="20">
        <v>46640</v>
      </c>
      <c r="I95" s="20"/>
      <c r="J95" s="121"/>
      <c r="K95" s="24"/>
    </row>
    <row r="96" spans="1:11" s="12" customFormat="1" x14ac:dyDescent="0.25">
      <c r="A96" s="170" t="s">
        <v>333</v>
      </c>
      <c r="B96" s="251" t="s">
        <v>19</v>
      </c>
      <c r="C96" s="171" t="s">
        <v>347</v>
      </c>
      <c r="D96" s="172"/>
      <c r="E96" s="171" t="s">
        <v>27</v>
      </c>
      <c r="F96" s="171" t="s">
        <v>34</v>
      </c>
      <c r="G96" s="173">
        <v>0</v>
      </c>
      <c r="H96" s="173">
        <v>0</v>
      </c>
      <c r="I96" s="173"/>
      <c r="J96" s="176"/>
      <c r="K96" s="175"/>
    </row>
    <row r="97" spans="1:11" s="12" customFormat="1" x14ac:dyDescent="0.25">
      <c r="A97" s="170" t="s">
        <v>334</v>
      </c>
      <c r="B97" s="251" t="s">
        <v>19</v>
      </c>
      <c r="C97" s="171" t="s">
        <v>348</v>
      </c>
      <c r="D97" s="172"/>
      <c r="E97" s="171" t="s">
        <v>27</v>
      </c>
      <c r="F97" s="171" t="s">
        <v>34</v>
      </c>
      <c r="G97" s="173">
        <v>0</v>
      </c>
      <c r="H97" s="173">
        <v>0</v>
      </c>
      <c r="I97" s="173"/>
      <c r="J97" s="176"/>
      <c r="K97" s="175"/>
    </row>
    <row r="98" spans="1:11" s="12" customFormat="1" x14ac:dyDescent="0.25">
      <c r="A98" s="15" t="s">
        <v>336</v>
      </c>
      <c r="B98" s="28" t="s">
        <v>19</v>
      </c>
      <c r="C98" s="16" t="s">
        <v>349</v>
      </c>
      <c r="D98" s="53"/>
      <c r="E98" s="16" t="s">
        <v>27</v>
      </c>
      <c r="F98" s="16" t="s">
        <v>5</v>
      </c>
      <c r="G98" s="17">
        <v>0</v>
      </c>
      <c r="H98" s="17">
        <v>0</v>
      </c>
      <c r="I98" s="17"/>
      <c r="J98" s="155"/>
      <c r="K98" s="105"/>
    </row>
    <row r="99" spans="1:11" s="12" customFormat="1" x14ac:dyDescent="0.25">
      <c r="A99" s="170" t="s">
        <v>335</v>
      </c>
      <c r="B99" s="251" t="s">
        <v>19</v>
      </c>
      <c r="C99" s="171" t="s">
        <v>507</v>
      </c>
      <c r="D99" s="172"/>
      <c r="E99" s="171" t="s">
        <v>27</v>
      </c>
      <c r="F99" s="171" t="s">
        <v>34</v>
      </c>
      <c r="G99" s="173">
        <v>0</v>
      </c>
      <c r="H99" s="173">
        <v>0</v>
      </c>
      <c r="I99" s="173"/>
      <c r="J99" s="176"/>
      <c r="K99" s="175"/>
    </row>
    <row r="100" spans="1:11" s="12" customFormat="1" x14ac:dyDescent="0.25">
      <c r="A100" s="170" t="s">
        <v>337</v>
      </c>
      <c r="B100" s="251" t="s">
        <v>19</v>
      </c>
      <c r="C100" s="171" t="s">
        <v>508</v>
      </c>
      <c r="D100" s="172"/>
      <c r="E100" s="171" t="s">
        <v>27</v>
      </c>
      <c r="F100" s="171" t="s">
        <v>34</v>
      </c>
      <c r="G100" s="173">
        <v>0</v>
      </c>
      <c r="H100" s="173">
        <v>0</v>
      </c>
      <c r="I100" s="173"/>
      <c r="J100" s="176"/>
      <c r="K100" s="175"/>
    </row>
    <row r="101" spans="1:11" s="12" customFormat="1" x14ac:dyDescent="0.25">
      <c r="A101" s="15" t="s">
        <v>338</v>
      </c>
      <c r="B101" s="28" t="s">
        <v>19</v>
      </c>
      <c r="C101" s="16" t="s">
        <v>350</v>
      </c>
      <c r="D101" s="53"/>
      <c r="E101" s="16" t="s">
        <v>27</v>
      </c>
      <c r="F101" s="16" t="s">
        <v>5</v>
      </c>
      <c r="G101" s="17">
        <v>0</v>
      </c>
      <c r="H101" s="17">
        <v>0</v>
      </c>
      <c r="I101" s="17"/>
      <c r="J101" s="155"/>
      <c r="K101" s="105"/>
    </row>
    <row r="102" spans="1:11" s="12" customFormat="1" x14ac:dyDescent="0.25">
      <c r="A102" s="170" t="s">
        <v>339</v>
      </c>
      <c r="B102" s="251" t="s">
        <v>19</v>
      </c>
      <c r="C102" s="171" t="s">
        <v>351</v>
      </c>
      <c r="D102" s="172"/>
      <c r="E102" s="171" t="s">
        <v>27</v>
      </c>
      <c r="F102" s="171" t="s">
        <v>34</v>
      </c>
      <c r="G102" s="173">
        <v>0</v>
      </c>
      <c r="H102" s="173">
        <v>0</v>
      </c>
      <c r="I102" s="173"/>
      <c r="J102" s="176"/>
      <c r="K102" s="175"/>
    </row>
    <row r="103" spans="1:11" s="12" customFormat="1" x14ac:dyDescent="0.25">
      <c r="A103" s="15" t="s">
        <v>340</v>
      </c>
      <c r="B103" s="28" t="s">
        <v>19</v>
      </c>
      <c r="C103" s="16" t="s">
        <v>450</v>
      </c>
      <c r="D103" s="53"/>
      <c r="E103" s="16" t="s">
        <v>27</v>
      </c>
      <c r="F103" s="16" t="s">
        <v>34</v>
      </c>
      <c r="G103" s="17">
        <v>0</v>
      </c>
      <c r="H103" s="17">
        <v>0</v>
      </c>
      <c r="I103" s="17"/>
      <c r="J103" s="155"/>
      <c r="K103" s="105"/>
    </row>
    <row r="104" spans="1:11" s="12" customFormat="1" x14ac:dyDescent="0.25">
      <c r="A104" s="15" t="s">
        <v>367</v>
      </c>
      <c r="B104" s="15" t="s">
        <v>19</v>
      </c>
      <c r="C104" s="16" t="s">
        <v>368</v>
      </c>
      <c r="D104" s="149"/>
      <c r="E104" s="16" t="s">
        <v>26</v>
      </c>
      <c r="F104" s="16" t="s">
        <v>5</v>
      </c>
      <c r="G104" s="150">
        <v>0</v>
      </c>
      <c r="H104" s="150">
        <v>0</v>
      </c>
      <c r="I104" s="150"/>
      <c r="J104" s="151"/>
      <c r="K104" s="152"/>
    </row>
    <row r="105" spans="1:11" s="12" customFormat="1" x14ac:dyDescent="0.25">
      <c r="A105" s="126" t="s">
        <v>37</v>
      </c>
      <c r="B105" s="130" t="s">
        <v>19</v>
      </c>
      <c r="C105" s="127" t="s">
        <v>41</v>
      </c>
      <c r="D105" s="159"/>
      <c r="E105" s="127" t="s">
        <v>28</v>
      </c>
      <c r="F105" s="127" t="s">
        <v>34</v>
      </c>
      <c r="G105" s="160">
        <v>14950</v>
      </c>
      <c r="H105" s="156">
        <v>14950</v>
      </c>
      <c r="I105" s="160"/>
      <c r="J105" s="161"/>
      <c r="K105" s="162"/>
    </row>
    <row r="106" spans="1:11" s="12" customFormat="1" x14ac:dyDescent="0.25">
      <c r="A106" s="163" t="s">
        <v>38</v>
      </c>
      <c r="B106" s="126" t="s">
        <v>19</v>
      </c>
      <c r="C106" s="164" t="s">
        <v>42</v>
      </c>
      <c r="D106" s="165"/>
      <c r="E106" s="127" t="s">
        <v>28</v>
      </c>
      <c r="F106" s="127" t="s">
        <v>34</v>
      </c>
      <c r="G106" s="166">
        <v>15894</v>
      </c>
      <c r="H106" s="166">
        <v>15894</v>
      </c>
      <c r="I106" s="166"/>
      <c r="J106" s="167"/>
      <c r="K106" s="168"/>
    </row>
    <row r="107" spans="1:11" s="12" customFormat="1" x14ac:dyDescent="0.25">
      <c r="A107" s="56" t="s">
        <v>39</v>
      </c>
      <c r="B107" s="18" t="s">
        <v>19</v>
      </c>
      <c r="C107" s="19" t="s">
        <v>66</v>
      </c>
      <c r="D107" s="58"/>
      <c r="E107" s="19" t="s">
        <v>28</v>
      </c>
      <c r="F107" s="19" t="s">
        <v>5</v>
      </c>
      <c r="G107" s="59">
        <v>1404.64</v>
      </c>
      <c r="H107" s="59">
        <v>0</v>
      </c>
      <c r="I107" s="59"/>
      <c r="J107" s="153"/>
      <c r="K107" s="60"/>
    </row>
    <row r="108" spans="1:11" s="12" customFormat="1" x14ac:dyDescent="0.25">
      <c r="A108" s="126" t="s">
        <v>58</v>
      </c>
      <c r="B108" s="126" t="s">
        <v>19</v>
      </c>
      <c r="C108" s="169" t="s">
        <v>67</v>
      </c>
      <c r="D108" s="142"/>
      <c r="E108" s="127" t="s">
        <v>449</v>
      </c>
      <c r="F108" s="127" t="s">
        <v>5</v>
      </c>
      <c r="G108" s="143">
        <v>14950</v>
      </c>
      <c r="H108" s="143">
        <v>14950</v>
      </c>
      <c r="I108" s="143"/>
      <c r="J108" s="144"/>
      <c r="K108" s="145"/>
    </row>
    <row r="109" spans="1:11" s="14" customFormat="1" x14ac:dyDescent="0.25">
      <c r="A109" s="35"/>
      <c r="B109" s="35"/>
      <c r="C109" s="36"/>
      <c r="D109" s="37"/>
      <c r="E109" s="36"/>
      <c r="F109" s="36"/>
      <c r="G109" s="74">
        <f>SUBTOTAL(109,G81:G108)</f>
        <v>297131.33</v>
      </c>
      <c r="H109" s="74">
        <f>SUM(H81:H108)</f>
        <v>239290.99</v>
      </c>
      <c r="I109" s="38"/>
      <c r="J109" s="39"/>
      <c r="K109" s="48"/>
    </row>
    <row r="110" spans="1:11" s="7" customFormat="1" x14ac:dyDescent="0.25">
      <c r="A110" s="18" t="s">
        <v>125</v>
      </c>
      <c r="B110" s="18" t="s">
        <v>13</v>
      </c>
      <c r="C110" s="19" t="s">
        <v>136</v>
      </c>
      <c r="D110" s="120"/>
      <c r="E110" s="19" t="s">
        <v>26</v>
      </c>
      <c r="F110" s="19" t="s">
        <v>5</v>
      </c>
      <c r="G110" s="20">
        <v>73364.759999999995</v>
      </c>
      <c r="H110" s="20">
        <v>68034.12</v>
      </c>
      <c r="I110" s="20"/>
      <c r="J110" s="21"/>
      <c r="K110" s="22"/>
    </row>
    <row r="111" spans="1:11" s="8" customFormat="1" x14ac:dyDescent="0.25">
      <c r="A111" s="197" t="s">
        <v>126</v>
      </c>
      <c r="B111" s="197" t="s">
        <v>13</v>
      </c>
      <c r="C111" s="198" t="s">
        <v>137</v>
      </c>
      <c r="D111" s="199"/>
      <c r="E111" s="198" t="s">
        <v>27</v>
      </c>
      <c r="F111" s="198" t="s">
        <v>5</v>
      </c>
      <c r="G111" s="201">
        <v>14000</v>
      </c>
      <c r="H111" s="201">
        <v>14000</v>
      </c>
      <c r="I111" s="201"/>
      <c r="J111" s="215"/>
      <c r="K111" s="216"/>
    </row>
    <row r="112" spans="1:11" s="12" customFormat="1" x14ac:dyDescent="0.25">
      <c r="A112" s="15" t="s">
        <v>127</v>
      </c>
      <c r="B112" s="15" t="s">
        <v>13</v>
      </c>
      <c r="C112" s="16" t="s">
        <v>138</v>
      </c>
      <c r="D112" s="76"/>
      <c r="E112" s="16" t="s">
        <v>27</v>
      </c>
      <c r="F112" s="16" t="s">
        <v>34</v>
      </c>
      <c r="G112" s="77">
        <v>0</v>
      </c>
      <c r="H112" s="77">
        <v>0</v>
      </c>
      <c r="I112" s="77"/>
      <c r="J112" s="78"/>
      <c r="K112" s="79"/>
    </row>
    <row r="113" spans="1:11" s="12" customFormat="1" x14ac:dyDescent="0.25">
      <c r="A113" s="15" t="s">
        <v>128</v>
      </c>
      <c r="B113" s="15" t="s">
        <v>13</v>
      </c>
      <c r="C113" s="16" t="s">
        <v>139</v>
      </c>
      <c r="D113" s="76"/>
      <c r="E113" s="16" t="s">
        <v>27</v>
      </c>
      <c r="F113" s="16" t="s">
        <v>34</v>
      </c>
      <c r="G113" s="77">
        <v>0</v>
      </c>
      <c r="H113" s="77">
        <v>0</v>
      </c>
      <c r="I113" s="77"/>
      <c r="J113" s="78"/>
      <c r="K113" s="79"/>
    </row>
    <row r="114" spans="1:11" s="12" customFormat="1" x14ac:dyDescent="0.25">
      <c r="A114" s="15" t="s">
        <v>129</v>
      </c>
      <c r="B114" s="15" t="s">
        <v>13</v>
      </c>
      <c r="C114" s="16" t="s">
        <v>140</v>
      </c>
      <c r="D114" s="76"/>
      <c r="E114" s="16" t="s">
        <v>27</v>
      </c>
      <c r="F114" s="16" t="s">
        <v>34</v>
      </c>
      <c r="G114" s="77">
        <v>0</v>
      </c>
      <c r="H114" s="77">
        <v>0</v>
      </c>
      <c r="I114" s="77"/>
      <c r="J114" s="78"/>
      <c r="K114" s="79"/>
    </row>
    <row r="115" spans="1:11" s="12" customFormat="1" x14ac:dyDescent="0.25">
      <c r="A115" s="15" t="s">
        <v>130</v>
      </c>
      <c r="B115" s="15" t="s">
        <v>13</v>
      </c>
      <c r="C115" s="16" t="s">
        <v>136</v>
      </c>
      <c r="D115" s="76"/>
      <c r="E115" s="16" t="s">
        <v>26</v>
      </c>
      <c r="F115" s="16" t="s">
        <v>34</v>
      </c>
      <c r="G115" s="77">
        <v>0</v>
      </c>
      <c r="H115" s="77">
        <v>0</v>
      </c>
      <c r="I115" s="77"/>
      <c r="J115" s="78"/>
      <c r="K115" s="79"/>
    </row>
    <row r="116" spans="1:11" s="12" customFormat="1" x14ac:dyDescent="0.25">
      <c r="A116" s="170" t="s">
        <v>131</v>
      </c>
      <c r="B116" s="170" t="s">
        <v>13</v>
      </c>
      <c r="C116" s="171" t="s">
        <v>509</v>
      </c>
      <c r="D116" s="230"/>
      <c r="E116" s="171" t="s">
        <v>27</v>
      </c>
      <c r="F116" s="171" t="s">
        <v>34</v>
      </c>
      <c r="G116" s="231">
        <v>0</v>
      </c>
      <c r="H116" s="231">
        <v>0</v>
      </c>
      <c r="I116" s="231"/>
      <c r="J116" s="232"/>
      <c r="K116" s="233"/>
    </row>
    <row r="117" spans="1:11" s="12" customFormat="1" x14ac:dyDescent="0.25">
      <c r="A117" s="126" t="s">
        <v>132</v>
      </c>
      <c r="B117" s="126" t="s">
        <v>13</v>
      </c>
      <c r="C117" s="127" t="s">
        <v>141</v>
      </c>
      <c r="D117" s="142"/>
      <c r="E117" s="127" t="s">
        <v>218</v>
      </c>
      <c r="F117" s="127" t="s">
        <v>34</v>
      </c>
      <c r="G117" s="143">
        <v>25676</v>
      </c>
      <c r="H117" s="143">
        <v>25676</v>
      </c>
      <c r="I117" s="143"/>
      <c r="J117" s="144"/>
      <c r="K117" s="145"/>
    </row>
    <row r="118" spans="1:11" s="12" customFormat="1" x14ac:dyDescent="0.25">
      <c r="A118" s="18" t="s">
        <v>133</v>
      </c>
      <c r="B118" s="18" t="s">
        <v>13</v>
      </c>
      <c r="C118" s="19" t="s">
        <v>142</v>
      </c>
      <c r="D118" s="181"/>
      <c r="E118" s="19" t="s">
        <v>27</v>
      </c>
      <c r="F118" s="19" t="s">
        <v>34</v>
      </c>
      <c r="G118" s="182">
        <v>25558.799999999999</v>
      </c>
      <c r="H118" s="182">
        <v>0</v>
      </c>
      <c r="I118" s="182"/>
      <c r="J118" s="183"/>
      <c r="K118" s="184"/>
    </row>
    <row r="119" spans="1:11" s="12" customFormat="1" x14ac:dyDescent="0.25">
      <c r="A119" s="197" t="s">
        <v>134</v>
      </c>
      <c r="B119" s="197" t="s">
        <v>13</v>
      </c>
      <c r="C119" s="198" t="s">
        <v>143</v>
      </c>
      <c r="D119" s="217"/>
      <c r="E119" s="198" t="s">
        <v>27</v>
      </c>
      <c r="F119" s="198" t="s">
        <v>34</v>
      </c>
      <c r="G119" s="218">
        <v>30360</v>
      </c>
      <c r="H119" s="218">
        <v>30360</v>
      </c>
      <c r="I119" s="218"/>
      <c r="J119" s="219"/>
      <c r="K119" s="220"/>
    </row>
    <row r="120" spans="1:11" s="12" customFormat="1" x14ac:dyDescent="0.25">
      <c r="A120" s="126" t="s">
        <v>135</v>
      </c>
      <c r="B120" s="126" t="s">
        <v>13</v>
      </c>
      <c r="C120" s="127" t="s">
        <v>144</v>
      </c>
      <c r="D120" s="142"/>
      <c r="E120" s="127" t="s">
        <v>26</v>
      </c>
      <c r="F120" s="127" t="s">
        <v>5</v>
      </c>
      <c r="G120" s="143">
        <v>28785.54</v>
      </c>
      <c r="H120" s="143">
        <v>28785.54</v>
      </c>
      <c r="I120" s="143"/>
      <c r="J120" s="144"/>
      <c r="K120" s="145"/>
    </row>
    <row r="121" spans="1:11" s="12" customFormat="1" x14ac:dyDescent="0.25">
      <c r="A121" s="170" t="s">
        <v>352</v>
      </c>
      <c r="B121" s="170" t="s">
        <v>13</v>
      </c>
      <c r="C121" s="171" t="s">
        <v>510</v>
      </c>
      <c r="D121" s="247"/>
      <c r="E121" s="171" t="s">
        <v>27</v>
      </c>
      <c r="F121" s="171" t="s">
        <v>34</v>
      </c>
      <c r="G121" s="248">
        <v>0</v>
      </c>
      <c r="H121" s="248">
        <v>0</v>
      </c>
      <c r="I121" s="248"/>
      <c r="J121" s="249"/>
      <c r="K121" s="250"/>
    </row>
    <row r="122" spans="1:11" s="12" customFormat="1" x14ac:dyDescent="0.25">
      <c r="A122" s="197" t="s">
        <v>353</v>
      </c>
      <c r="B122" s="197" t="s">
        <v>13</v>
      </c>
      <c r="C122" s="198" t="s">
        <v>357</v>
      </c>
      <c r="D122" s="221"/>
      <c r="E122" s="198" t="s">
        <v>27</v>
      </c>
      <c r="F122" s="198" t="s">
        <v>34</v>
      </c>
      <c r="G122" s="222">
        <v>37975</v>
      </c>
      <c r="H122" s="222">
        <v>37975</v>
      </c>
      <c r="I122" s="222"/>
      <c r="J122" s="223"/>
      <c r="K122" s="224"/>
    </row>
    <row r="123" spans="1:11" s="12" customFormat="1" x14ac:dyDescent="0.25">
      <c r="A123" s="197" t="s">
        <v>354</v>
      </c>
      <c r="B123" s="197" t="s">
        <v>13</v>
      </c>
      <c r="C123" s="198" t="s">
        <v>358</v>
      </c>
      <c r="D123" s="221"/>
      <c r="E123" s="198" t="s">
        <v>27</v>
      </c>
      <c r="F123" s="198" t="s">
        <v>34</v>
      </c>
      <c r="G123" s="222">
        <v>6620</v>
      </c>
      <c r="H123" s="222">
        <v>6620</v>
      </c>
      <c r="I123" s="222"/>
      <c r="J123" s="223"/>
      <c r="K123" s="224"/>
    </row>
    <row r="124" spans="1:11" s="12" customFormat="1" x14ac:dyDescent="0.25">
      <c r="A124" s="18" t="s">
        <v>355</v>
      </c>
      <c r="B124" s="18" t="s">
        <v>13</v>
      </c>
      <c r="C124" s="19" t="s">
        <v>359</v>
      </c>
      <c r="D124" s="226"/>
      <c r="E124" s="19" t="s">
        <v>28</v>
      </c>
      <c r="F124" s="19" t="s">
        <v>5</v>
      </c>
      <c r="G124" s="227">
        <v>6000</v>
      </c>
      <c r="H124" s="227">
        <v>2247.23</v>
      </c>
      <c r="I124" s="227"/>
      <c r="J124" s="228"/>
      <c r="K124" s="229"/>
    </row>
    <row r="125" spans="1:11" s="12" customFormat="1" x14ac:dyDescent="0.25">
      <c r="A125" s="126" t="s">
        <v>356</v>
      </c>
      <c r="B125" s="126" t="s">
        <v>13</v>
      </c>
      <c r="C125" s="127" t="s">
        <v>360</v>
      </c>
      <c r="D125" s="177"/>
      <c r="E125" s="127" t="s">
        <v>30</v>
      </c>
      <c r="F125" s="127" t="s">
        <v>5</v>
      </c>
      <c r="G125" s="178">
        <v>30000</v>
      </c>
      <c r="H125" s="178">
        <v>30000</v>
      </c>
      <c r="I125" s="178"/>
      <c r="J125" s="179"/>
      <c r="K125" s="180"/>
    </row>
    <row r="126" spans="1:11" s="12" customFormat="1" x14ac:dyDescent="0.25">
      <c r="A126" s="18" t="s">
        <v>369</v>
      </c>
      <c r="B126" s="18" t="s">
        <v>13</v>
      </c>
      <c r="C126" s="19" t="s">
        <v>370</v>
      </c>
      <c r="D126" s="243"/>
      <c r="E126" s="19" t="s">
        <v>28</v>
      </c>
      <c r="F126" s="19" t="s">
        <v>5</v>
      </c>
      <c r="G126" s="244">
        <v>1000</v>
      </c>
      <c r="H126" s="244">
        <v>0</v>
      </c>
      <c r="I126" s="244"/>
      <c r="J126" s="245"/>
      <c r="K126" s="246"/>
    </row>
    <row r="127" spans="1:11" s="14" customFormat="1" x14ac:dyDescent="0.25">
      <c r="A127" s="3"/>
      <c r="B127" s="3"/>
      <c r="C127" s="1"/>
      <c r="D127" s="33"/>
      <c r="E127" s="1"/>
      <c r="F127" s="1"/>
      <c r="G127" s="74">
        <f>SUM(G110:G126)</f>
        <v>279340.09999999998</v>
      </c>
      <c r="H127" s="74">
        <f>SUM(H110:H126)</f>
        <v>243697.89</v>
      </c>
      <c r="I127" s="4"/>
      <c r="J127" s="2"/>
      <c r="K127" s="34"/>
    </row>
    <row r="128" spans="1:11" s="9" customFormat="1" x14ac:dyDescent="0.25">
      <c r="A128" s="18" t="s">
        <v>145</v>
      </c>
      <c r="B128" s="18" t="s">
        <v>15</v>
      </c>
      <c r="C128" s="19" t="s">
        <v>47</v>
      </c>
      <c r="D128" s="120"/>
      <c r="E128" s="19" t="s">
        <v>28</v>
      </c>
      <c r="F128" s="19" t="s">
        <v>5</v>
      </c>
      <c r="G128" s="20">
        <v>10000</v>
      </c>
      <c r="H128" s="20">
        <v>4623.18</v>
      </c>
      <c r="I128" s="20"/>
      <c r="J128" s="21"/>
      <c r="K128" s="22"/>
    </row>
    <row r="129" spans="1:11" s="9" customFormat="1" x14ac:dyDescent="0.25">
      <c r="A129" s="15" t="s">
        <v>146</v>
      </c>
      <c r="B129" s="15" t="s">
        <v>15</v>
      </c>
      <c r="C129" s="16" t="s">
        <v>159</v>
      </c>
      <c r="D129" s="53"/>
      <c r="E129" s="16" t="s">
        <v>27</v>
      </c>
      <c r="F129" s="16" t="s">
        <v>5</v>
      </c>
      <c r="G129" s="17">
        <v>0</v>
      </c>
      <c r="H129" s="17">
        <v>0</v>
      </c>
      <c r="I129" s="17"/>
      <c r="J129" s="31"/>
      <c r="K129" s="32"/>
    </row>
    <row r="130" spans="1:11" s="9" customFormat="1" x14ac:dyDescent="0.25">
      <c r="A130" s="126" t="s">
        <v>147</v>
      </c>
      <c r="B130" s="126" t="s">
        <v>15</v>
      </c>
      <c r="C130" s="257" t="s">
        <v>43</v>
      </c>
      <c r="D130" s="136"/>
      <c r="E130" s="127" t="s">
        <v>27</v>
      </c>
      <c r="F130" s="127" t="s">
        <v>5</v>
      </c>
      <c r="G130" s="128">
        <v>200</v>
      </c>
      <c r="H130" s="128">
        <v>200</v>
      </c>
      <c r="I130" s="128"/>
      <c r="J130" s="157"/>
      <c r="K130" s="158"/>
    </row>
    <row r="131" spans="1:11" s="9" customFormat="1" x14ac:dyDescent="0.25">
      <c r="A131" s="126" t="s">
        <v>148</v>
      </c>
      <c r="B131" s="126" t="s">
        <v>15</v>
      </c>
      <c r="C131" s="257" t="s">
        <v>44</v>
      </c>
      <c r="D131" s="136"/>
      <c r="E131" s="127" t="s">
        <v>27</v>
      </c>
      <c r="F131" s="127" t="s">
        <v>5</v>
      </c>
      <c r="G131" s="128">
        <v>200</v>
      </c>
      <c r="H131" s="128">
        <v>200</v>
      </c>
      <c r="I131" s="128"/>
      <c r="J131" s="157"/>
      <c r="K131" s="158"/>
    </row>
    <row r="132" spans="1:11" x14ac:dyDescent="0.25">
      <c r="A132" s="126" t="s">
        <v>149</v>
      </c>
      <c r="B132" s="130" t="s">
        <v>15</v>
      </c>
      <c r="C132" s="127" t="s">
        <v>45</v>
      </c>
      <c r="D132" s="131"/>
      <c r="E132" s="127" t="s">
        <v>27</v>
      </c>
      <c r="F132" s="127" t="s">
        <v>5</v>
      </c>
      <c r="G132" s="156">
        <v>200</v>
      </c>
      <c r="H132" s="128">
        <v>200</v>
      </c>
      <c r="I132" s="128"/>
      <c r="J132" s="157"/>
      <c r="K132" s="158"/>
    </row>
    <row r="133" spans="1:11" x14ac:dyDescent="0.25">
      <c r="A133" s="126" t="s">
        <v>150</v>
      </c>
      <c r="B133" s="130" t="s">
        <v>15</v>
      </c>
      <c r="C133" s="127" t="s">
        <v>46</v>
      </c>
      <c r="D133" s="131"/>
      <c r="E133" s="127" t="s">
        <v>27</v>
      </c>
      <c r="F133" s="127" t="s">
        <v>34</v>
      </c>
      <c r="G133" s="156">
        <v>200</v>
      </c>
      <c r="H133" s="128">
        <v>200</v>
      </c>
      <c r="I133" s="128"/>
      <c r="J133" s="157"/>
      <c r="K133" s="158"/>
    </row>
    <row r="134" spans="1:11" x14ac:dyDescent="0.25">
      <c r="A134" s="126" t="s">
        <v>151</v>
      </c>
      <c r="B134" s="130" t="s">
        <v>15</v>
      </c>
      <c r="C134" s="127" t="s">
        <v>160</v>
      </c>
      <c r="D134" s="131"/>
      <c r="E134" s="127" t="s">
        <v>27</v>
      </c>
      <c r="F134" s="127" t="s">
        <v>34</v>
      </c>
      <c r="G134" s="156">
        <v>200</v>
      </c>
      <c r="H134" s="128">
        <v>200</v>
      </c>
      <c r="I134" s="128"/>
      <c r="J134" s="157"/>
      <c r="K134" s="158"/>
    </row>
    <row r="135" spans="1:11" x14ac:dyDescent="0.25">
      <c r="A135" s="15" t="s">
        <v>152</v>
      </c>
      <c r="B135" s="28" t="s">
        <v>15</v>
      </c>
      <c r="C135" s="16" t="s">
        <v>161</v>
      </c>
      <c r="D135" s="29"/>
      <c r="E135" s="16" t="s">
        <v>496</v>
      </c>
      <c r="F135" s="16" t="s">
        <v>34</v>
      </c>
      <c r="G135" s="30">
        <v>0</v>
      </c>
      <c r="H135" s="17">
        <v>0</v>
      </c>
      <c r="I135" s="17"/>
      <c r="J135" s="31"/>
      <c r="K135" s="32"/>
    </row>
    <row r="136" spans="1:11" x14ac:dyDescent="0.25">
      <c r="A136" s="18" t="s">
        <v>153</v>
      </c>
      <c r="B136" s="54" t="s">
        <v>15</v>
      </c>
      <c r="C136" s="19" t="s">
        <v>162</v>
      </c>
      <c r="D136" s="63"/>
      <c r="E136" s="19" t="s">
        <v>449</v>
      </c>
      <c r="F136" s="19" t="s">
        <v>5</v>
      </c>
      <c r="G136" s="55">
        <v>20000</v>
      </c>
      <c r="H136" s="20">
        <v>0</v>
      </c>
      <c r="I136" s="20"/>
      <c r="J136" s="21"/>
      <c r="K136" s="22"/>
    </row>
    <row r="137" spans="1:11" x14ac:dyDescent="0.25">
      <c r="A137" s="15" t="s">
        <v>154</v>
      </c>
      <c r="B137" s="28" t="s">
        <v>15</v>
      </c>
      <c r="C137" s="16" t="s">
        <v>163</v>
      </c>
      <c r="D137" s="29"/>
      <c r="E137" s="16" t="s">
        <v>449</v>
      </c>
      <c r="F137" s="16" t="s">
        <v>34</v>
      </c>
      <c r="G137" s="30">
        <v>0</v>
      </c>
      <c r="H137" s="17">
        <v>0</v>
      </c>
      <c r="I137" s="17"/>
      <c r="J137" s="31"/>
      <c r="K137" s="32"/>
    </row>
    <row r="138" spans="1:11" s="12" customFormat="1" x14ac:dyDescent="0.25">
      <c r="A138" s="18" t="s">
        <v>155</v>
      </c>
      <c r="B138" s="54" t="s">
        <v>15</v>
      </c>
      <c r="C138" s="19" t="s">
        <v>164</v>
      </c>
      <c r="D138" s="25"/>
      <c r="E138" s="19" t="s">
        <v>26</v>
      </c>
      <c r="F138" s="19" t="s">
        <v>5</v>
      </c>
      <c r="G138" s="26">
        <v>62205.89</v>
      </c>
      <c r="H138" s="20">
        <v>60601.919999999998</v>
      </c>
      <c r="I138" s="26"/>
      <c r="J138" s="208"/>
      <c r="K138" s="27"/>
    </row>
    <row r="139" spans="1:11" s="12" customFormat="1" x14ac:dyDescent="0.25">
      <c r="A139" s="18" t="s">
        <v>156</v>
      </c>
      <c r="B139" s="56" t="s">
        <v>15</v>
      </c>
      <c r="C139" s="19" t="s">
        <v>165</v>
      </c>
      <c r="D139" s="58"/>
      <c r="E139" s="19" t="s">
        <v>28</v>
      </c>
      <c r="F139" s="57" t="s">
        <v>34</v>
      </c>
      <c r="G139" s="59">
        <v>26000</v>
      </c>
      <c r="H139" s="20">
        <v>15900</v>
      </c>
      <c r="I139" s="59"/>
      <c r="J139" s="153"/>
      <c r="K139" s="60"/>
    </row>
    <row r="140" spans="1:11" s="12" customFormat="1" x14ac:dyDescent="0.25">
      <c r="A140" s="18" t="s">
        <v>157</v>
      </c>
      <c r="B140" s="56" t="s">
        <v>15</v>
      </c>
      <c r="C140" s="19" t="s">
        <v>166</v>
      </c>
      <c r="D140" s="58"/>
      <c r="E140" s="19" t="s">
        <v>26</v>
      </c>
      <c r="F140" s="57" t="s">
        <v>34</v>
      </c>
      <c r="G140" s="59">
        <v>48981</v>
      </c>
      <c r="H140" s="59">
        <v>48981.3</v>
      </c>
      <c r="I140" s="59"/>
      <c r="J140" s="153"/>
      <c r="K140" s="60"/>
    </row>
    <row r="141" spans="1:11" s="12" customFormat="1" x14ac:dyDescent="0.25">
      <c r="A141" s="15" t="s">
        <v>158</v>
      </c>
      <c r="B141" s="47" t="s">
        <v>15</v>
      </c>
      <c r="C141" s="16" t="s">
        <v>167</v>
      </c>
      <c r="D141" s="110"/>
      <c r="E141" s="16" t="s">
        <v>496</v>
      </c>
      <c r="F141" s="16" t="s">
        <v>5</v>
      </c>
      <c r="G141" s="111">
        <v>0</v>
      </c>
      <c r="H141" s="111">
        <v>0</v>
      </c>
      <c r="I141" s="111"/>
      <c r="J141" s="154"/>
      <c r="K141" s="112"/>
    </row>
    <row r="142" spans="1:11" s="12" customFormat="1" x14ac:dyDescent="0.25">
      <c r="A142" s="170" t="s">
        <v>361</v>
      </c>
      <c r="B142" s="214" t="s">
        <v>15</v>
      </c>
      <c r="C142" s="171" t="s">
        <v>364</v>
      </c>
      <c r="D142" s="247"/>
      <c r="E142" s="171" t="s">
        <v>27</v>
      </c>
      <c r="F142" s="171" t="s">
        <v>34</v>
      </c>
      <c r="G142" s="248">
        <v>0</v>
      </c>
      <c r="H142" s="248">
        <v>0</v>
      </c>
      <c r="I142" s="248"/>
      <c r="J142" s="249"/>
      <c r="K142" s="250"/>
    </row>
    <row r="143" spans="1:11" s="12" customFormat="1" x14ac:dyDescent="0.25">
      <c r="A143" s="170" t="s">
        <v>362</v>
      </c>
      <c r="B143" s="214" t="s">
        <v>15</v>
      </c>
      <c r="C143" s="171" t="s">
        <v>365</v>
      </c>
      <c r="D143" s="247"/>
      <c r="E143" s="171" t="s">
        <v>27</v>
      </c>
      <c r="F143" s="171" t="s">
        <v>34</v>
      </c>
      <c r="G143" s="248">
        <v>0</v>
      </c>
      <c r="H143" s="248">
        <v>0</v>
      </c>
      <c r="I143" s="248"/>
      <c r="J143" s="249"/>
      <c r="K143" s="250"/>
    </row>
    <row r="144" spans="1:11" s="12" customFormat="1" x14ac:dyDescent="0.25">
      <c r="A144" s="126" t="s">
        <v>363</v>
      </c>
      <c r="B144" s="163" t="s">
        <v>15</v>
      </c>
      <c r="C144" s="127" t="s">
        <v>366</v>
      </c>
      <c r="D144" s="177"/>
      <c r="E144" s="127" t="s">
        <v>218</v>
      </c>
      <c r="F144" s="127" t="s">
        <v>34</v>
      </c>
      <c r="G144" s="178">
        <v>68700</v>
      </c>
      <c r="H144" s="178">
        <v>63100</v>
      </c>
      <c r="I144" s="178"/>
      <c r="J144" s="179"/>
      <c r="K144" s="180"/>
    </row>
    <row r="145" spans="1:11" s="14" customFormat="1" x14ac:dyDescent="0.25">
      <c r="A145" s="3"/>
      <c r="B145" s="3"/>
      <c r="C145" s="1"/>
      <c r="D145" s="33"/>
      <c r="E145" s="1"/>
      <c r="F145" s="1"/>
      <c r="G145" s="74">
        <f>SUM(G128:G144)</f>
        <v>236886.89</v>
      </c>
      <c r="H145" s="74">
        <f>SUM(H128:H144)</f>
        <v>194206.40000000002</v>
      </c>
      <c r="I145" s="4"/>
      <c r="J145" s="2"/>
      <c r="K145" s="34"/>
    </row>
    <row r="146" spans="1:11" x14ac:dyDescent="0.25">
      <c r="A146" s="126" t="s">
        <v>371</v>
      </c>
      <c r="B146" s="130" t="s">
        <v>16</v>
      </c>
      <c r="C146" s="127" t="s">
        <v>49</v>
      </c>
      <c r="D146" s="131"/>
      <c r="E146" s="127" t="s">
        <v>497</v>
      </c>
      <c r="F146" s="127" t="s">
        <v>5</v>
      </c>
      <c r="G146" s="156">
        <v>16445.52</v>
      </c>
      <c r="H146" s="156">
        <v>16445.52</v>
      </c>
      <c r="I146" s="156"/>
      <c r="J146" s="157"/>
      <c r="K146" s="158"/>
    </row>
    <row r="147" spans="1:11" x14ac:dyDescent="0.25">
      <c r="A147" s="126" t="s">
        <v>372</v>
      </c>
      <c r="B147" s="130" t="s">
        <v>16</v>
      </c>
      <c r="C147" s="127" t="s">
        <v>69</v>
      </c>
      <c r="D147" s="131"/>
      <c r="E147" s="127" t="s">
        <v>498</v>
      </c>
      <c r="F147" s="127" t="s">
        <v>5</v>
      </c>
      <c r="G147" s="156">
        <v>15761.27</v>
      </c>
      <c r="H147" s="156">
        <v>15761.27</v>
      </c>
      <c r="I147" s="128"/>
      <c r="J147" s="157"/>
      <c r="K147" s="158"/>
    </row>
    <row r="148" spans="1:11" x14ac:dyDescent="0.25">
      <c r="A148" s="15" t="s">
        <v>373</v>
      </c>
      <c r="B148" s="28" t="s">
        <v>16</v>
      </c>
      <c r="C148" s="16" t="s">
        <v>168</v>
      </c>
      <c r="D148" s="29"/>
      <c r="E148" s="16" t="s">
        <v>449</v>
      </c>
      <c r="F148" s="16" t="s">
        <v>5</v>
      </c>
      <c r="G148" s="30">
        <v>0</v>
      </c>
      <c r="H148" s="30">
        <v>0</v>
      </c>
      <c r="I148" s="30"/>
      <c r="J148" s="31"/>
      <c r="K148" s="32"/>
    </row>
    <row r="149" spans="1:11" x14ac:dyDescent="0.25">
      <c r="A149" s="126" t="s">
        <v>374</v>
      </c>
      <c r="B149" s="130" t="s">
        <v>16</v>
      </c>
      <c r="C149" s="127" t="s">
        <v>48</v>
      </c>
      <c r="D149" s="131"/>
      <c r="E149" s="127" t="s">
        <v>30</v>
      </c>
      <c r="F149" s="127" t="s">
        <v>5</v>
      </c>
      <c r="G149" s="156">
        <v>11189.45</v>
      </c>
      <c r="H149" s="156">
        <v>11189.45</v>
      </c>
      <c r="I149" s="128"/>
      <c r="J149" s="157"/>
      <c r="K149" s="158"/>
    </row>
    <row r="150" spans="1:11" x14ac:dyDescent="0.25">
      <c r="A150" s="15" t="s">
        <v>375</v>
      </c>
      <c r="B150" s="28" t="s">
        <v>16</v>
      </c>
      <c r="C150" s="16" t="s">
        <v>68</v>
      </c>
      <c r="D150" s="29"/>
      <c r="E150" s="16" t="s">
        <v>26</v>
      </c>
      <c r="F150" s="16" t="s">
        <v>5</v>
      </c>
      <c r="G150" s="30">
        <v>0</v>
      </c>
      <c r="H150" s="30">
        <v>0</v>
      </c>
      <c r="I150" s="30"/>
      <c r="J150" s="31"/>
      <c r="K150" s="32"/>
    </row>
    <row r="151" spans="1:11" x14ac:dyDescent="0.25">
      <c r="A151" s="18" t="s">
        <v>376</v>
      </c>
      <c r="B151" s="54" t="s">
        <v>16</v>
      </c>
      <c r="C151" s="19" t="s">
        <v>169</v>
      </c>
      <c r="D151" s="63"/>
      <c r="E151" s="19" t="s">
        <v>26</v>
      </c>
      <c r="F151" s="19" t="s">
        <v>5</v>
      </c>
      <c r="G151" s="55">
        <v>305.91000000000003</v>
      </c>
      <c r="H151" s="55">
        <v>0</v>
      </c>
      <c r="I151" s="20"/>
      <c r="J151" s="21"/>
      <c r="K151" s="22"/>
    </row>
    <row r="152" spans="1:11" x14ac:dyDescent="0.25">
      <c r="A152" s="126" t="s">
        <v>377</v>
      </c>
      <c r="B152" s="130" t="s">
        <v>16</v>
      </c>
      <c r="C152" s="127" t="s">
        <v>170</v>
      </c>
      <c r="D152" s="131"/>
      <c r="E152" s="127" t="s">
        <v>27</v>
      </c>
      <c r="F152" s="127" t="s">
        <v>5</v>
      </c>
      <c r="G152" s="156">
        <v>162.36000000000001</v>
      </c>
      <c r="H152" s="156">
        <v>162.36000000000001</v>
      </c>
      <c r="I152" s="128"/>
      <c r="J152" s="264"/>
      <c r="K152" s="138"/>
    </row>
    <row r="153" spans="1:11" s="12" customFormat="1" x14ac:dyDescent="0.25">
      <c r="A153" s="18" t="s">
        <v>378</v>
      </c>
      <c r="B153" s="54" t="s">
        <v>16</v>
      </c>
      <c r="C153" s="19" t="s">
        <v>171</v>
      </c>
      <c r="D153" s="25"/>
      <c r="E153" s="19" t="s">
        <v>497</v>
      </c>
      <c r="F153" s="19" t="s">
        <v>5</v>
      </c>
      <c r="G153" s="26">
        <v>16000</v>
      </c>
      <c r="H153" s="26">
        <v>0</v>
      </c>
      <c r="I153" s="26"/>
      <c r="J153" s="61"/>
      <c r="K153" s="27"/>
    </row>
    <row r="154" spans="1:11" s="12" customFormat="1" x14ac:dyDescent="0.25">
      <c r="A154" s="18" t="s">
        <v>379</v>
      </c>
      <c r="B154" s="54" t="s">
        <v>16</v>
      </c>
      <c r="C154" s="19" t="s">
        <v>25</v>
      </c>
      <c r="D154" s="25"/>
      <c r="E154" s="19" t="s">
        <v>28</v>
      </c>
      <c r="F154" s="19" t="s">
        <v>5</v>
      </c>
      <c r="G154" s="26">
        <v>9000</v>
      </c>
      <c r="H154" s="26">
        <v>6000</v>
      </c>
      <c r="I154" s="26"/>
      <c r="J154" s="61"/>
      <c r="K154" s="27"/>
    </row>
    <row r="155" spans="1:11" s="12" customFormat="1" x14ac:dyDescent="0.25">
      <c r="A155" s="18" t="s">
        <v>380</v>
      </c>
      <c r="B155" s="54" t="s">
        <v>16</v>
      </c>
      <c r="C155" s="19" t="s">
        <v>172</v>
      </c>
      <c r="D155" s="25"/>
      <c r="E155" s="19" t="s">
        <v>498</v>
      </c>
      <c r="F155" s="19" t="s">
        <v>5</v>
      </c>
      <c r="G155" s="26">
        <v>30000</v>
      </c>
      <c r="H155" s="26">
        <v>0</v>
      </c>
      <c r="I155" s="26"/>
      <c r="J155" s="61"/>
      <c r="K155" s="27"/>
    </row>
    <row r="156" spans="1:11" s="12" customFormat="1" x14ac:dyDescent="0.25">
      <c r="A156" s="126" t="s">
        <v>381</v>
      </c>
      <c r="B156" s="130" t="s">
        <v>16</v>
      </c>
      <c r="C156" s="127" t="s">
        <v>173</v>
      </c>
      <c r="D156" s="159"/>
      <c r="E156" s="127" t="s">
        <v>498</v>
      </c>
      <c r="F156" s="127" t="s">
        <v>5</v>
      </c>
      <c r="G156" s="160">
        <v>29902.95</v>
      </c>
      <c r="H156" s="160">
        <v>29902.95</v>
      </c>
      <c r="I156" s="160"/>
      <c r="J156" s="265"/>
      <c r="K156" s="162"/>
    </row>
    <row r="157" spans="1:11" s="12" customFormat="1" x14ac:dyDescent="0.25">
      <c r="A157" s="18" t="s">
        <v>382</v>
      </c>
      <c r="B157" s="56" t="s">
        <v>16</v>
      </c>
      <c r="C157" s="19" t="s">
        <v>174</v>
      </c>
      <c r="D157" s="58"/>
      <c r="E157" s="19" t="s">
        <v>499</v>
      </c>
      <c r="F157" s="57" t="s">
        <v>5</v>
      </c>
      <c r="G157" s="59">
        <v>10000</v>
      </c>
      <c r="H157" s="59">
        <v>5535.38</v>
      </c>
      <c r="I157" s="59"/>
      <c r="J157" s="62"/>
      <c r="K157" s="60"/>
    </row>
    <row r="158" spans="1:11" s="12" customFormat="1" x14ac:dyDescent="0.25">
      <c r="A158" s="18" t="s">
        <v>383</v>
      </c>
      <c r="B158" s="56" t="s">
        <v>16</v>
      </c>
      <c r="C158" s="57" t="s">
        <v>48</v>
      </c>
      <c r="D158" s="58"/>
      <c r="E158" s="19" t="s">
        <v>30</v>
      </c>
      <c r="F158" s="57" t="s">
        <v>5</v>
      </c>
      <c r="G158" s="59">
        <v>10000</v>
      </c>
      <c r="H158" s="59">
        <v>6948.51</v>
      </c>
      <c r="I158" s="59"/>
      <c r="J158" s="62"/>
      <c r="K158" s="60"/>
    </row>
    <row r="159" spans="1:11" s="12" customFormat="1" x14ac:dyDescent="0.25">
      <c r="A159" s="126" t="s">
        <v>384</v>
      </c>
      <c r="B159" s="163" t="s">
        <v>16</v>
      </c>
      <c r="C159" s="127" t="s">
        <v>398</v>
      </c>
      <c r="D159" s="165"/>
      <c r="E159" s="127" t="s">
        <v>218</v>
      </c>
      <c r="F159" s="164" t="s">
        <v>5</v>
      </c>
      <c r="G159" s="166">
        <v>6141.85</v>
      </c>
      <c r="H159" s="166">
        <v>6141.85</v>
      </c>
      <c r="I159" s="166"/>
      <c r="J159" s="266"/>
      <c r="K159" s="168"/>
    </row>
    <row r="160" spans="1:11" s="12" customFormat="1" x14ac:dyDescent="0.25">
      <c r="A160" s="170" t="s">
        <v>385</v>
      </c>
      <c r="B160" s="170" t="s">
        <v>16</v>
      </c>
      <c r="C160" s="171" t="s">
        <v>399</v>
      </c>
      <c r="D160" s="260"/>
      <c r="E160" s="171" t="s">
        <v>27</v>
      </c>
      <c r="F160" s="171" t="s">
        <v>34</v>
      </c>
      <c r="G160" s="261">
        <v>0</v>
      </c>
      <c r="H160" s="261">
        <v>0</v>
      </c>
      <c r="I160" s="261"/>
      <c r="J160" s="262"/>
      <c r="K160" s="263"/>
    </row>
    <row r="161" spans="1:11" s="12" customFormat="1" x14ac:dyDescent="0.25">
      <c r="A161" s="170" t="s">
        <v>386</v>
      </c>
      <c r="B161" s="170" t="s">
        <v>16</v>
      </c>
      <c r="C161" s="171" t="s">
        <v>400</v>
      </c>
      <c r="D161" s="260"/>
      <c r="E161" s="171" t="s">
        <v>27</v>
      </c>
      <c r="F161" s="171" t="s">
        <v>34</v>
      </c>
      <c r="G161" s="261">
        <v>0</v>
      </c>
      <c r="H161" s="261">
        <v>0</v>
      </c>
      <c r="I161" s="261"/>
      <c r="J161" s="262"/>
      <c r="K161" s="263"/>
    </row>
    <row r="162" spans="1:11" s="12" customFormat="1" x14ac:dyDescent="0.25">
      <c r="A162" s="18" t="s">
        <v>387</v>
      </c>
      <c r="B162" s="18" t="s">
        <v>16</v>
      </c>
      <c r="C162" s="19" t="s">
        <v>401</v>
      </c>
      <c r="D162" s="243"/>
      <c r="E162" s="19" t="s">
        <v>449</v>
      </c>
      <c r="F162" s="19" t="s">
        <v>34</v>
      </c>
      <c r="G162" s="244">
        <v>55000</v>
      </c>
      <c r="H162" s="244">
        <v>0</v>
      </c>
      <c r="I162" s="244"/>
      <c r="J162" s="267"/>
      <c r="K162" s="246"/>
    </row>
    <row r="163" spans="1:11" s="12" customFormat="1" x14ac:dyDescent="0.25">
      <c r="A163" s="18" t="s">
        <v>388</v>
      </c>
      <c r="B163" s="18" t="s">
        <v>16</v>
      </c>
      <c r="C163" s="19" t="s">
        <v>402</v>
      </c>
      <c r="D163" s="243"/>
      <c r="E163" s="19" t="s">
        <v>288</v>
      </c>
      <c r="F163" s="19" t="s">
        <v>5</v>
      </c>
      <c r="G163" s="244">
        <v>10000</v>
      </c>
      <c r="H163" s="244">
        <v>0</v>
      </c>
      <c r="I163" s="244"/>
      <c r="J163" s="267"/>
      <c r="K163" s="246"/>
    </row>
    <row r="164" spans="1:11" s="12" customFormat="1" x14ac:dyDescent="0.25">
      <c r="A164" s="170" t="s">
        <v>389</v>
      </c>
      <c r="B164" s="170" t="s">
        <v>16</v>
      </c>
      <c r="C164" s="171" t="s">
        <v>403</v>
      </c>
      <c r="D164" s="260"/>
      <c r="E164" s="171" t="s">
        <v>27</v>
      </c>
      <c r="F164" s="171" t="s">
        <v>34</v>
      </c>
      <c r="G164" s="261">
        <v>0</v>
      </c>
      <c r="H164" s="261">
        <v>0</v>
      </c>
      <c r="I164" s="261"/>
      <c r="J164" s="262"/>
      <c r="K164" s="263"/>
    </row>
    <row r="165" spans="1:11" s="12" customFormat="1" x14ac:dyDescent="0.25">
      <c r="A165" s="126" t="s">
        <v>390</v>
      </c>
      <c r="B165" s="126" t="s">
        <v>16</v>
      </c>
      <c r="C165" s="127" t="s">
        <v>404</v>
      </c>
      <c r="D165" s="268"/>
      <c r="E165" s="127" t="s">
        <v>29</v>
      </c>
      <c r="F165" s="127" t="s">
        <v>34</v>
      </c>
      <c r="G165" s="269">
        <v>10517.8</v>
      </c>
      <c r="H165" s="269">
        <v>10517.8</v>
      </c>
      <c r="I165" s="269"/>
      <c r="J165" s="270"/>
      <c r="K165" s="271"/>
    </row>
    <row r="166" spans="1:11" s="12" customFormat="1" x14ac:dyDescent="0.25">
      <c r="A166" s="126" t="s">
        <v>391</v>
      </c>
      <c r="B166" s="126" t="s">
        <v>16</v>
      </c>
      <c r="C166" s="127" t="s">
        <v>405</v>
      </c>
      <c r="D166" s="268"/>
      <c r="E166" s="127" t="s">
        <v>28</v>
      </c>
      <c r="F166" s="127" t="s">
        <v>5</v>
      </c>
      <c r="G166" s="269">
        <v>19000</v>
      </c>
      <c r="H166" s="269">
        <v>19000</v>
      </c>
      <c r="I166" s="269"/>
      <c r="J166" s="270"/>
      <c r="K166" s="271"/>
    </row>
    <row r="167" spans="1:11" s="12" customFormat="1" x14ac:dyDescent="0.25">
      <c r="A167" s="170" t="s">
        <v>392</v>
      </c>
      <c r="B167" s="170" t="s">
        <v>16</v>
      </c>
      <c r="C167" s="171" t="s">
        <v>406</v>
      </c>
      <c r="D167" s="260"/>
      <c r="E167" s="171" t="s">
        <v>27</v>
      </c>
      <c r="F167" s="171" t="s">
        <v>34</v>
      </c>
      <c r="G167" s="261">
        <v>0</v>
      </c>
      <c r="H167" s="261">
        <v>0</v>
      </c>
      <c r="I167" s="261"/>
      <c r="J167" s="262"/>
      <c r="K167" s="263"/>
    </row>
    <row r="168" spans="1:11" s="12" customFormat="1" x14ac:dyDescent="0.25">
      <c r="A168" s="170" t="s">
        <v>393</v>
      </c>
      <c r="B168" s="170" t="s">
        <v>16</v>
      </c>
      <c r="C168" s="171" t="s">
        <v>407</v>
      </c>
      <c r="D168" s="260"/>
      <c r="E168" s="171" t="s">
        <v>27</v>
      </c>
      <c r="F168" s="171" t="s">
        <v>34</v>
      </c>
      <c r="G168" s="261">
        <v>0</v>
      </c>
      <c r="H168" s="261">
        <v>0</v>
      </c>
      <c r="I168" s="261"/>
      <c r="J168" s="262"/>
      <c r="K168" s="263"/>
    </row>
    <row r="169" spans="1:11" s="12" customFormat="1" x14ac:dyDescent="0.25">
      <c r="A169" s="126" t="s">
        <v>394</v>
      </c>
      <c r="B169" s="126" t="s">
        <v>16</v>
      </c>
      <c r="C169" s="127" t="s">
        <v>408</v>
      </c>
      <c r="D169" s="268"/>
      <c r="E169" s="127" t="s">
        <v>498</v>
      </c>
      <c r="F169" s="127" t="s">
        <v>34</v>
      </c>
      <c r="G169" s="269">
        <v>4989.4799999999996</v>
      </c>
      <c r="H169" s="269">
        <v>3501.61</v>
      </c>
      <c r="I169" s="269"/>
      <c r="J169" s="270"/>
      <c r="K169" s="271"/>
    </row>
    <row r="170" spans="1:11" s="12" customFormat="1" x14ac:dyDescent="0.25">
      <c r="A170" s="170" t="s">
        <v>395</v>
      </c>
      <c r="B170" s="170" t="s">
        <v>16</v>
      </c>
      <c r="C170" s="171" t="s">
        <v>409</v>
      </c>
      <c r="D170" s="260"/>
      <c r="E170" s="171" t="s">
        <v>27</v>
      </c>
      <c r="F170" s="171" t="s">
        <v>34</v>
      </c>
      <c r="G170" s="261">
        <v>0</v>
      </c>
      <c r="H170" s="261">
        <v>0</v>
      </c>
      <c r="I170" s="261"/>
      <c r="J170" s="262"/>
      <c r="K170" s="263"/>
    </row>
    <row r="171" spans="1:11" s="12" customFormat="1" ht="30" x14ac:dyDescent="0.25">
      <c r="A171" s="18" t="s">
        <v>396</v>
      </c>
      <c r="B171" s="18" t="s">
        <v>16</v>
      </c>
      <c r="C171" s="212" t="s">
        <v>410</v>
      </c>
      <c r="D171" s="243"/>
      <c r="E171" s="19" t="s">
        <v>497</v>
      </c>
      <c r="F171" s="19" t="s">
        <v>5</v>
      </c>
      <c r="G171" s="244">
        <v>18611.77</v>
      </c>
      <c r="H171" s="244">
        <v>0</v>
      </c>
      <c r="I171" s="244"/>
      <c r="J171" s="267"/>
      <c r="K171" s="246"/>
    </row>
    <row r="172" spans="1:11" s="12" customFormat="1" x14ac:dyDescent="0.25">
      <c r="A172" s="18" t="s">
        <v>397</v>
      </c>
      <c r="B172" s="18" t="s">
        <v>16</v>
      </c>
      <c r="C172" s="19" t="s">
        <v>411</v>
      </c>
      <c r="D172" s="243"/>
      <c r="E172" s="19" t="s">
        <v>497</v>
      </c>
      <c r="F172" s="19" t="s">
        <v>5</v>
      </c>
      <c r="G172" s="244">
        <v>3554.2</v>
      </c>
      <c r="H172" s="244">
        <v>0</v>
      </c>
      <c r="I172" s="244"/>
      <c r="J172" s="267"/>
      <c r="K172" s="246"/>
    </row>
    <row r="173" spans="1:11" s="14" customFormat="1" x14ac:dyDescent="0.25">
      <c r="A173" s="3"/>
      <c r="B173" s="3"/>
      <c r="C173" s="1"/>
      <c r="D173" s="33"/>
      <c r="E173" s="1"/>
      <c r="F173" s="1"/>
      <c r="G173" s="74">
        <f>SUM(G146:G172)</f>
        <v>276582.56000000006</v>
      </c>
      <c r="H173" s="74">
        <f>SUM(H146:H172)</f>
        <v>131106.70000000001</v>
      </c>
      <c r="I173" s="4"/>
      <c r="J173" s="73"/>
      <c r="K173" s="34"/>
    </row>
    <row r="174" spans="1:11" x14ac:dyDescent="0.25">
      <c r="A174" s="18" t="s">
        <v>412</v>
      </c>
      <c r="B174" s="54" t="s">
        <v>14</v>
      </c>
      <c r="C174" s="19" t="s">
        <v>51</v>
      </c>
      <c r="D174" s="63"/>
      <c r="E174" s="19" t="s">
        <v>29</v>
      </c>
      <c r="F174" s="19" t="s">
        <v>5</v>
      </c>
      <c r="G174" s="55">
        <v>35000</v>
      </c>
      <c r="H174" s="55">
        <v>0</v>
      </c>
      <c r="I174" s="20"/>
      <c r="J174" s="21"/>
      <c r="K174" s="22"/>
    </row>
    <row r="175" spans="1:11" s="12" customFormat="1" x14ac:dyDescent="0.25">
      <c r="A175" s="18" t="s">
        <v>415</v>
      </c>
      <c r="B175" s="56" t="s">
        <v>14</v>
      </c>
      <c r="C175" s="225" t="s">
        <v>63</v>
      </c>
      <c r="D175" s="181"/>
      <c r="E175" s="19" t="s">
        <v>27</v>
      </c>
      <c r="F175" s="19" t="s">
        <v>5</v>
      </c>
      <c r="G175" s="182">
        <v>1623.6</v>
      </c>
      <c r="H175" s="182">
        <v>1623.6</v>
      </c>
      <c r="I175" s="182"/>
      <c r="J175" s="183"/>
      <c r="K175" s="184"/>
    </row>
    <row r="176" spans="1:11" s="12" customFormat="1" x14ac:dyDescent="0.25">
      <c r="A176" s="272" t="s">
        <v>417</v>
      </c>
      <c r="B176" s="214" t="s">
        <v>14</v>
      </c>
      <c r="C176" s="273" t="s">
        <v>435</v>
      </c>
      <c r="D176" s="274"/>
      <c r="E176" s="171" t="s">
        <v>27</v>
      </c>
      <c r="F176" s="174" t="s">
        <v>34</v>
      </c>
      <c r="G176" s="276">
        <v>0</v>
      </c>
      <c r="H176" s="261">
        <v>0</v>
      </c>
      <c r="I176" s="274"/>
      <c r="J176" s="275"/>
      <c r="K176" s="274"/>
    </row>
    <row r="177" spans="1:11" s="12" customFormat="1" x14ac:dyDescent="0.25">
      <c r="A177" s="278" t="s">
        <v>418</v>
      </c>
      <c r="B177" s="163" t="s">
        <v>14</v>
      </c>
      <c r="C177" s="279" t="s">
        <v>436</v>
      </c>
      <c r="D177" s="209"/>
      <c r="E177" s="127" t="s">
        <v>26</v>
      </c>
      <c r="F177" s="127" t="s">
        <v>34</v>
      </c>
      <c r="G177" s="140">
        <v>16579</v>
      </c>
      <c r="H177" s="128">
        <v>16579</v>
      </c>
      <c r="I177" s="209"/>
      <c r="J177" s="137"/>
      <c r="K177" s="209"/>
    </row>
    <row r="178" spans="1:11" s="12" customFormat="1" x14ac:dyDescent="0.25">
      <c r="A178" s="126" t="s">
        <v>419</v>
      </c>
      <c r="B178" s="163" t="s">
        <v>14</v>
      </c>
      <c r="C178" s="279" t="s">
        <v>437</v>
      </c>
      <c r="D178" s="136"/>
      <c r="E178" s="127" t="s">
        <v>28</v>
      </c>
      <c r="F178" s="127" t="s">
        <v>34</v>
      </c>
      <c r="G178" s="128">
        <v>6057.8</v>
      </c>
      <c r="H178" s="128">
        <v>6057.8</v>
      </c>
      <c r="I178" s="128"/>
      <c r="J178" s="137"/>
      <c r="K178" s="138"/>
    </row>
    <row r="179" spans="1:11" s="12" customFormat="1" x14ac:dyDescent="0.25">
      <c r="A179" s="15" t="s">
        <v>420</v>
      </c>
      <c r="B179" s="47" t="s">
        <v>14</v>
      </c>
      <c r="C179" s="277" t="s">
        <v>438</v>
      </c>
      <c r="D179" s="53"/>
      <c r="E179" s="16" t="s">
        <v>288</v>
      </c>
      <c r="F179" s="16" t="s">
        <v>5</v>
      </c>
      <c r="G179" s="17">
        <v>0</v>
      </c>
      <c r="H179" s="17">
        <v>0</v>
      </c>
      <c r="I179" s="17"/>
      <c r="J179" s="155"/>
      <c r="K179" s="105"/>
    </row>
    <row r="180" spans="1:11" s="12" customFormat="1" x14ac:dyDescent="0.25">
      <c r="A180" s="126" t="s">
        <v>421</v>
      </c>
      <c r="B180" s="163" t="s">
        <v>14</v>
      </c>
      <c r="C180" s="279" t="s">
        <v>439</v>
      </c>
      <c r="D180" s="136"/>
      <c r="E180" s="127" t="s">
        <v>27</v>
      </c>
      <c r="F180" s="127" t="s">
        <v>34</v>
      </c>
      <c r="G180" s="128">
        <v>6000</v>
      </c>
      <c r="H180" s="128">
        <v>6000</v>
      </c>
      <c r="I180" s="128"/>
      <c r="J180" s="137"/>
      <c r="K180" s="138"/>
    </row>
    <row r="181" spans="1:11" s="12" customFormat="1" x14ac:dyDescent="0.25">
      <c r="A181" s="18" t="s">
        <v>416</v>
      </c>
      <c r="B181" s="56" t="s">
        <v>14</v>
      </c>
      <c r="C181" s="19" t="s">
        <v>70</v>
      </c>
      <c r="D181" s="181"/>
      <c r="E181" s="19" t="s">
        <v>30</v>
      </c>
      <c r="F181" s="19" t="s">
        <v>5</v>
      </c>
      <c r="G181" s="182">
        <v>32298.74</v>
      </c>
      <c r="H181" s="182">
        <v>15972.55</v>
      </c>
      <c r="I181" s="182"/>
      <c r="J181" s="183"/>
      <c r="K181" s="184"/>
    </row>
    <row r="182" spans="1:11" s="12" customFormat="1" x14ac:dyDescent="0.25">
      <c r="A182" s="170" t="s">
        <v>422</v>
      </c>
      <c r="B182" s="214" t="s">
        <v>14</v>
      </c>
      <c r="C182" s="210" t="s">
        <v>440</v>
      </c>
      <c r="D182" s="172"/>
      <c r="E182" s="171" t="s">
        <v>27</v>
      </c>
      <c r="F182" s="171" t="s">
        <v>34</v>
      </c>
      <c r="G182" s="173">
        <v>0</v>
      </c>
      <c r="H182" s="173">
        <v>0</v>
      </c>
      <c r="I182" s="173"/>
      <c r="J182" s="176"/>
      <c r="K182" s="175"/>
    </row>
    <row r="183" spans="1:11" s="12" customFormat="1" x14ac:dyDescent="0.25">
      <c r="A183" s="170" t="s">
        <v>423</v>
      </c>
      <c r="B183" s="214" t="s">
        <v>14</v>
      </c>
      <c r="C183" s="210" t="s">
        <v>441</v>
      </c>
      <c r="D183" s="172"/>
      <c r="E183" s="171" t="s">
        <v>27</v>
      </c>
      <c r="F183" s="171" t="s">
        <v>34</v>
      </c>
      <c r="G183" s="173">
        <v>0</v>
      </c>
      <c r="H183" s="173">
        <v>0</v>
      </c>
      <c r="I183" s="173"/>
      <c r="J183" s="176"/>
      <c r="K183" s="175"/>
    </row>
    <row r="184" spans="1:11" s="12" customFormat="1" x14ac:dyDescent="0.25">
      <c r="A184" s="18" t="s">
        <v>413</v>
      </c>
      <c r="B184" s="56" t="s">
        <v>14</v>
      </c>
      <c r="C184" s="19" t="s">
        <v>414</v>
      </c>
      <c r="D184" s="181"/>
      <c r="E184" s="19" t="s">
        <v>74</v>
      </c>
      <c r="F184" s="19" t="s">
        <v>5</v>
      </c>
      <c r="G184" s="182">
        <v>10000</v>
      </c>
      <c r="H184" s="182">
        <v>4139.8999999999996</v>
      </c>
      <c r="I184" s="182"/>
      <c r="J184" s="183"/>
      <c r="K184" s="184"/>
    </row>
    <row r="185" spans="1:11" s="12" customFormat="1" x14ac:dyDescent="0.25">
      <c r="A185" s="18" t="s">
        <v>424</v>
      </c>
      <c r="B185" s="56" t="s">
        <v>14</v>
      </c>
      <c r="C185" s="240" t="s">
        <v>442</v>
      </c>
      <c r="D185" s="120"/>
      <c r="E185" s="19" t="s">
        <v>26</v>
      </c>
      <c r="F185" s="19" t="s">
        <v>5</v>
      </c>
      <c r="G185" s="20">
        <v>73000</v>
      </c>
      <c r="H185" s="20">
        <v>36859.660000000003</v>
      </c>
      <c r="I185" s="20"/>
      <c r="J185" s="121"/>
      <c r="K185" s="24"/>
    </row>
    <row r="186" spans="1:11" s="12" customFormat="1" x14ac:dyDescent="0.25">
      <c r="A186" s="126" t="s">
        <v>425</v>
      </c>
      <c r="B186" s="163" t="s">
        <v>14</v>
      </c>
      <c r="C186" s="147" t="s">
        <v>443</v>
      </c>
      <c r="D186" s="136"/>
      <c r="E186" s="127" t="s">
        <v>499</v>
      </c>
      <c r="F186" s="127" t="s">
        <v>5</v>
      </c>
      <c r="G186" s="128">
        <v>50000</v>
      </c>
      <c r="H186" s="128">
        <v>49958.76</v>
      </c>
      <c r="I186" s="128"/>
      <c r="J186" s="137"/>
      <c r="K186" s="138"/>
    </row>
    <row r="187" spans="1:11" s="12" customFormat="1" x14ac:dyDescent="0.25">
      <c r="A187" s="18" t="s">
        <v>426</v>
      </c>
      <c r="B187" s="56" t="s">
        <v>14</v>
      </c>
      <c r="C187" s="240" t="s">
        <v>444</v>
      </c>
      <c r="D187" s="120"/>
      <c r="E187" s="19" t="s">
        <v>30</v>
      </c>
      <c r="F187" s="19" t="s">
        <v>34</v>
      </c>
      <c r="G187" s="20">
        <v>18000</v>
      </c>
      <c r="H187" s="20">
        <v>0</v>
      </c>
      <c r="I187" s="20"/>
      <c r="J187" s="121"/>
      <c r="K187" s="24"/>
    </row>
    <row r="188" spans="1:11" s="12" customFormat="1" x14ac:dyDescent="0.25">
      <c r="A188" s="170" t="s">
        <v>427</v>
      </c>
      <c r="B188" s="214" t="s">
        <v>14</v>
      </c>
      <c r="C188" s="210" t="s">
        <v>511</v>
      </c>
      <c r="D188" s="172"/>
      <c r="E188" s="171" t="s">
        <v>27</v>
      </c>
      <c r="F188" s="171" t="s">
        <v>34</v>
      </c>
      <c r="G188" s="173">
        <v>0</v>
      </c>
      <c r="H188" s="173">
        <v>0</v>
      </c>
      <c r="I188" s="173"/>
      <c r="J188" s="176"/>
      <c r="K188" s="175"/>
    </row>
    <row r="189" spans="1:11" s="12" customFormat="1" x14ac:dyDescent="0.25">
      <c r="A189" s="170" t="s">
        <v>428</v>
      </c>
      <c r="B189" s="214" t="s">
        <v>14</v>
      </c>
      <c r="C189" s="210" t="s">
        <v>512</v>
      </c>
      <c r="D189" s="172"/>
      <c r="E189" s="171" t="s">
        <v>27</v>
      </c>
      <c r="F189" s="171" t="s">
        <v>34</v>
      </c>
      <c r="G189" s="173">
        <v>0</v>
      </c>
      <c r="H189" s="173">
        <v>0</v>
      </c>
      <c r="I189" s="173"/>
      <c r="J189" s="176"/>
      <c r="K189" s="175"/>
    </row>
    <row r="190" spans="1:11" s="12" customFormat="1" x14ac:dyDescent="0.25">
      <c r="A190" s="170" t="s">
        <v>429</v>
      </c>
      <c r="B190" s="214" t="s">
        <v>14</v>
      </c>
      <c r="C190" s="210" t="s">
        <v>513</v>
      </c>
      <c r="D190" s="172"/>
      <c r="E190" s="171" t="s">
        <v>27</v>
      </c>
      <c r="F190" s="171" t="s">
        <v>34</v>
      </c>
      <c r="G190" s="173">
        <v>0</v>
      </c>
      <c r="H190" s="173">
        <v>0</v>
      </c>
      <c r="I190" s="173"/>
      <c r="J190" s="176"/>
      <c r="K190" s="175"/>
    </row>
    <row r="191" spans="1:11" s="12" customFormat="1" x14ac:dyDescent="0.25">
      <c r="A191" s="170" t="s">
        <v>430</v>
      </c>
      <c r="B191" s="214" t="s">
        <v>14</v>
      </c>
      <c r="C191" s="210" t="s">
        <v>514</v>
      </c>
      <c r="D191" s="172"/>
      <c r="E191" s="171" t="s">
        <v>27</v>
      </c>
      <c r="F191" s="171" t="s">
        <v>34</v>
      </c>
      <c r="G191" s="173">
        <v>0</v>
      </c>
      <c r="H191" s="173">
        <v>0</v>
      </c>
      <c r="I191" s="173"/>
      <c r="J191" s="176"/>
      <c r="K191" s="175"/>
    </row>
    <row r="192" spans="1:11" s="12" customFormat="1" x14ac:dyDescent="0.25">
      <c r="A192" s="18" t="s">
        <v>431</v>
      </c>
      <c r="B192" s="56" t="s">
        <v>14</v>
      </c>
      <c r="C192" s="240" t="s">
        <v>445</v>
      </c>
      <c r="D192" s="120"/>
      <c r="E192" s="19" t="s">
        <v>27</v>
      </c>
      <c r="F192" s="19" t="s">
        <v>34</v>
      </c>
      <c r="G192" s="20">
        <v>1805.09</v>
      </c>
      <c r="H192" s="20">
        <v>0</v>
      </c>
      <c r="I192" s="20"/>
      <c r="J192" s="121"/>
      <c r="K192" s="24"/>
    </row>
    <row r="193" spans="1:11" s="12" customFormat="1" x14ac:dyDescent="0.25">
      <c r="A193" s="126" t="s">
        <v>432</v>
      </c>
      <c r="B193" s="163" t="s">
        <v>14</v>
      </c>
      <c r="C193" s="147" t="s">
        <v>446</v>
      </c>
      <c r="D193" s="136"/>
      <c r="E193" s="127" t="s">
        <v>28</v>
      </c>
      <c r="F193" s="127" t="s">
        <v>34</v>
      </c>
      <c r="G193" s="128">
        <v>5850</v>
      </c>
      <c r="H193" s="128">
        <v>5850</v>
      </c>
      <c r="I193" s="128"/>
      <c r="J193" s="137"/>
      <c r="K193" s="138"/>
    </row>
    <row r="194" spans="1:11" s="12" customFormat="1" ht="30" x14ac:dyDescent="0.25">
      <c r="A194" s="18" t="s">
        <v>433</v>
      </c>
      <c r="B194" s="56" t="s">
        <v>14</v>
      </c>
      <c r="C194" s="281" t="s">
        <v>447</v>
      </c>
      <c r="D194" s="120"/>
      <c r="E194" s="19" t="s">
        <v>28</v>
      </c>
      <c r="F194" s="19" t="s">
        <v>5</v>
      </c>
      <c r="G194" s="20">
        <v>15000</v>
      </c>
      <c r="H194" s="20">
        <v>13200</v>
      </c>
      <c r="I194" s="20"/>
      <c r="J194" s="121"/>
      <c r="K194" s="24"/>
    </row>
    <row r="195" spans="1:11" s="12" customFormat="1" x14ac:dyDescent="0.25">
      <c r="A195" s="126" t="s">
        <v>434</v>
      </c>
      <c r="B195" s="163" t="s">
        <v>14</v>
      </c>
      <c r="C195" s="280" t="s">
        <v>448</v>
      </c>
      <c r="D195" s="136"/>
      <c r="E195" s="127" t="s">
        <v>288</v>
      </c>
      <c r="F195" s="127" t="s">
        <v>5</v>
      </c>
      <c r="G195" s="128">
        <v>4000</v>
      </c>
      <c r="H195" s="128">
        <v>4000</v>
      </c>
      <c r="I195" s="128"/>
      <c r="J195" s="137"/>
      <c r="K195" s="138"/>
    </row>
    <row r="196" spans="1:11" s="14" customFormat="1" x14ac:dyDescent="0.25">
      <c r="A196" s="3"/>
      <c r="B196" s="3"/>
      <c r="C196" s="1"/>
      <c r="D196" s="33"/>
      <c r="E196" s="1"/>
      <c r="F196" s="1"/>
      <c r="G196" s="74">
        <f>SUM(G174:G195)</f>
        <v>275214.23</v>
      </c>
      <c r="H196" s="74">
        <f>SUM(H174:H195)</f>
        <v>160241.27000000002</v>
      </c>
      <c r="I196" s="4"/>
      <c r="J196" s="2"/>
      <c r="K196" s="34"/>
    </row>
    <row r="197" spans="1:11" s="14" customFormat="1" x14ac:dyDescent="0.25">
      <c r="A197" s="18" t="s">
        <v>175</v>
      </c>
      <c r="B197" s="56" t="s">
        <v>20</v>
      </c>
      <c r="C197" s="19" t="s">
        <v>176</v>
      </c>
      <c r="D197" s="58"/>
      <c r="E197" s="57" t="s">
        <v>27</v>
      </c>
      <c r="F197" s="57" t="s">
        <v>5</v>
      </c>
      <c r="G197" s="59">
        <v>22570.91</v>
      </c>
      <c r="H197" s="59">
        <v>5234.05</v>
      </c>
      <c r="I197" s="59"/>
      <c r="J197" s="286"/>
      <c r="K197" s="60"/>
    </row>
    <row r="198" spans="1:11" s="14" customFormat="1" x14ac:dyDescent="0.25">
      <c r="A198" s="126" t="s">
        <v>451</v>
      </c>
      <c r="B198" s="126" t="s">
        <v>20</v>
      </c>
      <c r="C198" s="279" t="s">
        <v>477</v>
      </c>
      <c r="D198" s="268"/>
      <c r="E198" s="127" t="s">
        <v>28</v>
      </c>
      <c r="F198" s="127" t="s">
        <v>5</v>
      </c>
      <c r="G198" s="269">
        <v>4820.75</v>
      </c>
      <c r="H198" s="269">
        <v>4820.75</v>
      </c>
      <c r="I198" s="269"/>
      <c r="J198" s="284"/>
      <c r="K198" s="271"/>
    </row>
    <row r="199" spans="1:11" s="14" customFormat="1" x14ac:dyDescent="0.25">
      <c r="A199" s="170" t="s">
        <v>452</v>
      </c>
      <c r="B199" s="170" t="s">
        <v>20</v>
      </c>
      <c r="C199" s="282" t="s">
        <v>478</v>
      </c>
      <c r="D199" s="260"/>
      <c r="E199" s="171" t="s">
        <v>27</v>
      </c>
      <c r="F199" s="171" t="s">
        <v>34</v>
      </c>
      <c r="G199" s="261">
        <v>0</v>
      </c>
      <c r="H199" s="261">
        <v>0</v>
      </c>
      <c r="I199" s="261"/>
      <c r="J199" s="275"/>
      <c r="K199" s="263"/>
    </row>
    <row r="200" spans="1:11" s="14" customFormat="1" x14ac:dyDescent="0.25">
      <c r="A200" s="170" t="s">
        <v>453</v>
      </c>
      <c r="B200" s="170" t="s">
        <v>20</v>
      </c>
      <c r="C200" s="282" t="s">
        <v>479</v>
      </c>
      <c r="D200" s="260"/>
      <c r="E200" s="171" t="s">
        <v>27</v>
      </c>
      <c r="F200" s="171" t="s">
        <v>34</v>
      </c>
      <c r="G200" s="261">
        <v>0</v>
      </c>
      <c r="H200" s="261">
        <v>0</v>
      </c>
      <c r="I200" s="261"/>
      <c r="J200" s="275"/>
      <c r="K200" s="263"/>
    </row>
    <row r="201" spans="1:11" s="14" customFormat="1" x14ac:dyDescent="0.25">
      <c r="A201" s="170" t="s">
        <v>454</v>
      </c>
      <c r="B201" s="170" t="s">
        <v>20</v>
      </c>
      <c r="C201" s="211" t="s">
        <v>480</v>
      </c>
      <c r="D201" s="260"/>
      <c r="E201" s="171" t="s">
        <v>27</v>
      </c>
      <c r="F201" s="171" t="s">
        <v>34</v>
      </c>
      <c r="G201" s="261">
        <v>0</v>
      </c>
      <c r="H201" s="261">
        <v>0</v>
      </c>
      <c r="I201" s="261"/>
      <c r="J201" s="275"/>
      <c r="K201" s="263"/>
    </row>
    <row r="202" spans="1:11" s="14" customFormat="1" x14ac:dyDescent="0.25">
      <c r="A202" s="170" t="s">
        <v>455</v>
      </c>
      <c r="B202" s="170" t="s">
        <v>20</v>
      </c>
      <c r="C202" s="282" t="s">
        <v>481</v>
      </c>
      <c r="D202" s="260"/>
      <c r="E202" s="171" t="s">
        <v>27</v>
      </c>
      <c r="F202" s="171" t="s">
        <v>34</v>
      </c>
      <c r="G202" s="261">
        <v>0</v>
      </c>
      <c r="H202" s="261">
        <v>0</v>
      </c>
      <c r="I202" s="261"/>
      <c r="J202" s="275"/>
      <c r="K202" s="263"/>
    </row>
    <row r="203" spans="1:11" s="14" customFormat="1" x14ac:dyDescent="0.25">
      <c r="A203" s="197" t="s">
        <v>456</v>
      </c>
      <c r="B203" s="197" t="s">
        <v>20</v>
      </c>
      <c r="C203" s="234" t="s">
        <v>482</v>
      </c>
      <c r="D203" s="235"/>
      <c r="E203" s="198" t="s">
        <v>28</v>
      </c>
      <c r="F203" s="198" t="s">
        <v>34</v>
      </c>
      <c r="G203" s="236">
        <v>200000</v>
      </c>
      <c r="H203" s="236">
        <v>200000</v>
      </c>
      <c r="I203" s="236"/>
      <c r="J203" s="237"/>
      <c r="K203" s="238"/>
    </row>
    <row r="204" spans="1:11" s="14" customFormat="1" x14ac:dyDescent="0.25">
      <c r="A204" s="170" t="s">
        <v>457</v>
      </c>
      <c r="B204" s="170" t="s">
        <v>20</v>
      </c>
      <c r="C204" s="211" t="s">
        <v>483</v>
      </c>
      <c r="D204" s="260"/>
      <c r="E204" s="171" t="s">
        <v>27</v>
      </c>
      <c r="F204" s="171" t="s">
        <v>34</v>
      </c>
      <c r="G204" s="261">
        <v>0</v>
      </c>
      <c r="H204" s="261">
        <v>0</v>
      </c>
      <c r="I204" s="261"/>
      <c r="J204" s="275"/>
      <c r="K204" s="263"/>
    </row>
    <row r="205" spans="1:11" s="14" customFormat="1" x14ac:dyDescent="0.25">
      <c r="A205" s="170" t="s">
        <v>458</v>
      </c>
      <c r="B205" s="170" t="s">
        <v>20</v>
      </c>
      <c r="C205" s="211" t="s">
        <v>484</v>
      </c>
      <c r="D205" s="260"/>
      <c r="E205" s="171" t="s">
        <v>27</v>
      </c>
      <c r="F205" s="171" t="s">
        <v>34</v>
      </c>
      <c r="G205" s="261">
        <v>0</v>
      </c>
      <c r="H205" s="261">
        <v>0</v>
      </c>
      <c r="I205" s="261"/>
      <c r="J205" s="275"/>
      <c r="K205" s="263"/>
    </row>
    <row r="206" spans="1:11" s="14" customFormat="1" x14ac:dyDescent="0.25">
      <c r="A206" s="170" t="s">
        <v>459</v>
      </c>
      <c r="B206" s="170" t="s">
        <v>20</v>
      </c>
      <c r="C206" s="211" t="s">
        <v>485</v>
      </c>
      <c r="D206" s="260"/>
      <c r="E206" s="171" t="s">
        <v>27</v>
      </c>
      <c r="F206" s="171" t="s">
        <v>34</v>
      </c>
      <c r="G206" s="261">
        <v>0</v>
      </c>
      <c r="H206" s="261">
        <v>0</v>
      </c>
      <c r="I206" s="261"/>
      <c r="J206" s="275"/>
      <c r="K206" s="263"/>
    </row>
    <row r="207" spans="1:11" s="14" customFormat="1" x14ac:dyDescent="0.25">
      <c r="A207" s="170" t="s">
        <v>460</v>
      </c>
      <c r="B207" s="170" t="s">
        <v>20</v>
      </c>
      <c r="C207" s="211" t="s">
        <v>486</v>
      </c>
      <c r="D207" s="260"/>
      <c r="E207" s="171" t="s">
        <v>27</v>
      </c>
      <c r="F207" s="171" t="s">
        <v>34</v>
      </c>
      <c r="G207" s="261">
        <v>0</v>
      </c>
      <c r="H207" s="261">
        <v>0</v>
      </c>
      <c r="I207" s="261"/>
      <c r="J207" s="275"/>
      <c r="K207" s="263"/>
    </row>
    <row r="208" spans="1:11" s="14" customFormat="1" x14ac:dyDescent="0.25">
      <c r="A208" s="18" t="s">
        <v>461</v>
      </c>
      <c r="B208" s="18" t="s">
        <v>20</v>
      </c>
      <c r="C208" s="285" t="s">
        <v>487</v>
      </c>
      <c r="D208" s="243"/>
      <c r="E208" s="19" t="s">
        <v>27</v>
      </c>
      <c r="F208" s="19" t="s">
        <v>34</v>
      </c>
      <c r="G208" s="244">
        <v>1000</v>
      </c>
      <c r="H208" s="244">
        <v>0</v>
      </c>
      <c r="I208" s="244"/>
      <c r="J208" s="245"/>
      <c r="K208" s="246"/>
    </row>
    <row r="209" spans="1:11" s="14" customFormat="1" x14ac:dyDescent="0.25">
      <c r="A209" s="18" t="s">
        <v>462</v>
      </c>
      <c r="B209" s="18" t="s">
        <v>20</v>
      </c>
      <c r="C209" s="285" t="s">
        <v>488</v>
      </c>
      <c r="D209" s="243"/>
      <c r="E209" s="19" t="s">
        <v>27</v>
      </c>
      <c r="F209" s="19" t="s">
        <v>34</v>
      </c>
      <c r="G209" s="244">
        <v>1000</v>
      </c>
      <c r="H209" s="244">
        <v>0</v>
      </c>
      <c r="I209" s="244"/>
      <c r="J209" s="245"/>
      <c r="K209" s="246"/>
    </row>
    <row r="210" spans="1:11" s="14" customFormat="1" x14ac:dyDescent="0.25">
      <c r="A210" s="170" t="s">
        <v>463</v>
      </c>
      <c r="B210" s="170" t="s">
        <v>20</v>
      </c>
      <c r="C210" s="211" t="s">
        <v>489</v>
      </c>
      <c r="D210" s="260"/>
      <c r="E210" s="171" t="s">
        <v>27</v>
      </c>
      <c r="F210" s="171" t="s">
        <v>34</v>
      </c>
      <c r="G210" s="261">
        <v>0</v>
      </c>
      <c r="H210" s="261">
        <v>0</v>
      </c>
      <c r="I210" s="261"/>
      <c r="J210" s="275"/>
      <c r="K210" s="263"/>
    </row>
    <row r="211" spans="1:11" s="14" customFormat="1" x14ac:dyDescent="0.25">
      <c r="A211" s="170" t="s">
        <v>464</v>
      </c>
      <c r="B211" s="170" t="s">
        <v>20</v>
      </c>
      <c r="C211" s="211" t="s">
        <v>490</v>
      </c>
      <c r="D211" s="260"/>
      <c r="E211" s="171" t="s">
        <v>27</v>
      </c>
      <c r="F211" s="171" t="s">
        <v>34</v>
      </c>
      <c r="G211" s="261">
        <v>0</v>
      </c>
      <c r="H211" s="261">
        <v>0</v>
      </c>
      <c r="I211" s="261"/>
      <c r="J211" s="275"/>
      <c r="K211" s="263"/>
    </row>
    <row r="212" spans="1:11" s="14" customFormat="1" x14ac:dyDescent="0.25">
      <c r="A212" s="18" t="s">
        <v>465</v>
      </c>
      <c r="B212" s="18" t="s">
        <v>20</v>
      </c>
      <c r="C212" s="283" t="s">
        <v>491</v>
      </c>
      <c r="D212" s="243"/>
      <c r="E212" s="19" t="s">
        <v>218</v>
      </c>
      <c r="F212" s="19" t="s">
        <v>34</v>
      </c>
      <c r="G212" s="244">
        <v>578.36</v>
      </c>
      <c r="H212" s="244">
        <v>0</v>
      </c>
      <c r="I212" s="244"/>
      <c r="J212" s="245"/>
      <c r="K212" s="246"/>
    </row>
    <row r="213" spans="1:11" s="12" customFormat="1" x14ac:dyDescent="0.25">
      <c r="A213" s="18" t="s">
        <v>466</v>
      </c>
      <c r="B213" s="18" t="s">
        <v>20</v>
      </c>
      <c r="C213" s="19" t="s">
        <v>467</v>
      </c>
      <c r="D213" s="181"/>
      <c r="E213" s="19" t="s">
        <v>27</v>
      </c>
      <c r="F213" s="19" t="s">
        <v>5</v>
      </c>
      <c r="G213" s="182">
        <v>16029.1</v>
      </c>
      <c r="H213" s="182">
        <v>15634.3</v>
      </c>
      <c r="I213" s="182"/>
      <c r="J213" s="183"/>
      <c r="K213" s="184"/>
    </row>
    <row r="214" spans="1:11" s="12" customFormat="1" x14ac:dyDescent="0.25">
      <c r="A214" s="18" t="s">
        <v>59</v>
      </c>
      <c r="B214" s="18" t="s">
        <v>20</v>
      </c>
      <c r="C214" s="19" t="s">
        <v>75</v>
      </c>
      <c r="D214" s="181"/>
      <c r="E214" s="19" t="s">
        <v>27</v>
      </c>
      <c r="F214" s="19" t="s">
        <v>5</v>
      </c>
      <c r="G214" s="182">
        <v>452.49</v>
      </c>
      <c r="H214" s="182">
        <v>0</v>
      </c>
      <c r="I214" s="182"/>
      <c r="J214" s="183"/>
      <c r="K214" s="184"/>
    </row>
    <row r="215" spans="1:11" s="14" customFormat="1" x14ac:dyDescent="0.25">
      <c r="A215" s="3"/>
      <c r="B215" s="3"/>
      <c r="C215" s="1"/>
      <c r="D215" s="33"/>
      <c r="E215" s="1"/>
      <c r="F215" s="1"/>
      <c r="G215" s="74">
        <f>SUM(G197:G214)</f>
        <v>246451.61</v>
      </c>
      <c r="H215" s="74">
        <f>SUM(H197:H214)</f>
        <v>225689.09999999998</v>
      </c>
      <c r="I215" s="4"/>
      <c r="J215" s="2"/>
      <c r="K215" s="34"/>
    </row>
    <row r="216" spans="1:11" s="12" customFormat="1" x14ac:dyDescent="0.25">
      <c r="A216" s="84" t="s">
        <v>177</v>
      </c>
      <c r="B216" s="100" t="s">
        <v>8</v>
      </c>
      <c r="C216" s="87" t="s">
        <v>53</v>
      </c>
      <c r="D216" s="101"/>
      <c r="E216" s="85" t="s">
        <v>28</v>
      </c>
      <c r="F216" s="102" t="s">
        <v>5</v>
      </c>
      <c r="G216" s="103">
        <v>32887.339999999997</v>
      </c>
      <c r="H216" s="103">
        <v>31007.26</v>
      </c>
      <c r="I216" s="103"/>
      <c r="J216" s="99"/>
      <c r="K216" s="104"/>
    </row>
    <row r="217" spans="1:11" x14ac:dyDescent="0.25">
      <c r="A217" s="84" t="s">
        <v>178</v>
      </c>
      <c r="B217" s="84" t="s">
        <v>8</v>
      </c>
      <c r="C217" s="85" t="s">
        <v>199</v>
      </c>
      <c r="D217" s="96"/>
      <c r="E217" s="85" t="s">
        <v>28</v>
      </c>
      <c r="F217" s="85" t="s">
        <v>5</v>
      </c>
      <c r="G217" s="89">
        <v>23354.17</v>
      </c>
      <c r="H217" s="89">
        <v>25615.34</v>
      </c>
      <c r="I217" s="89"/>
      <c r="J217" s="94"/>
      <c r="K217" s="95"/>
    </row>
    <row r="218" spans="1:11" x14ac:dyDescent="0.25">
      <c r="A218" s="84" t="s">
        <v>179</v>
      </c>
      <c r="B218" s="84" t="s">
        <v>8</v>
      </c>
      <c r="C218" s="85" t="s">
        <v>200</v>
      </c>
      <c r="D218" s="96"/>
      <c r="E218" s="85" t="s">
        <v>31</v>
      </c>
      <c r="F218" s="85" t="s">
        <v>5</v>
      </c>
      <c r="G218" s="89">
        <v>588</v>
      </c>
      <c r="H218" s="89">
        <v>588</v>
      </c>
      <c r="I218" s="89"/>
      <c r="J218" s="94"/>
      <c r="K218" s="97"/>
    </row>
    <row r="219" spans="1:11" x14ac:dyDescent="0.25">
      <c r="A219" s="170" t="s">
        <v>180</v>
      </c>
      <c r="B219" s="170" t="s">
        <v>8</v>
      </c>
      <c r="C219" s="171" t="s">
        <v>201</v>
      </c>
      <c r="D219" s="172"/>
      <c r="E219" s="171" t="s">
        <v>27</v>
      </c>
      <c r="F219" s="171" t="s">
        <v>5</v>
      </c>
      <c r="G219" s="173">
        <v>0</v>
      </c>
      <c r="H219" s="173">
        <v>0</v>
      </c>
      <c r="I219" s="173"/>
      <c r="J219" s="258"/>
      <c r="K219" s="259"/>
    </row>
    <row r="220" spans="1:11" x14ac:dyDescent="0.25">
      <c r="A220" s="170" t="s">
        <v>181</v>
      </c>
      <c r="B220" s="170" t="s">
        <v>8</v>
      </c>
      <c r="C220" s="171" t="s">
        <v>202</v>
      </c>
      <c r="D220" s="172"/>
      <c r="E220" s="171" t="s">
        <v>27</v>
      </c>
      <c r="F220" s="171" t="s">
        <v>5</v>
      </c>
      <c r="G220" s="173">
        <v>0</v>
      </c>
      <c r="H220" s="173">
        <v>0</v>
      </c>
      <c r="I220" s="173"/>
      <c r="J220" s="258"/>
      <c r="K220" s="259"/>
    </row>
    <row r="221" spans="1:11" x14ac:dyDescent="0.25">
      <c r="A221" s="170" t="s">
        <v>182</v>
      </c>
      <c r="B221" s="170" t="s">
        <v>8</v>
      </c>
      <c r="C221" s="171" t="s">
        <v>203</v>
      </c>
      <c r="D221" s="172"/>
      <c r="E221" s="171" t="s">
        <v>27</v>
      </c>
      <c r="F221" s="171" t="s">
        <v>5</v>
      </c>
      <c r="G221" s="173">
        <v>0</v>
      </c>
      <c r="H221" s="173">
        <v>0</v>
      </c>
      <c r="I221" s="173"/>
      <c r="J221" s="258"/>
      <c r="K221" s="259"/>
    </row>
    <row r="222" spans="1:11" x14ac:dyDescent="0.25">
      <c r="A222" s="84" t="s">
        <v>183</v>
      </c>
      <c r="B222" s="84" t="s">
        <v>8</v>
      </c>
      <c r="C222" s="85" t="s">
        <v>204</v>
      </c>
      <c r="D222" s="96"/>
      <c r="E222" s="85" t="s">
        <v>28</v>
      </c>
      <c r="F222" s="85" t="s">
        <v>5</v>
      </c>
      <c r="G222" s="89">
        <v>911.58</v>
      </c>
      <c r="H222" s="89">
        <v>911.58</v>
      </c>
      <c r="I222" s="89"/>
      <c r="J222" s="94"/>
      <c r="K222" s="95"/>
    </row>
    <row r="223" spans="1:11" x14ac:dyDescent="0.25">
      <c r="A223" s="84" t="s">
        <v>184</v>
      </c>
      <c r="B223" s="98" t="s">
        <v>8</v>
      </c>
      <c r="C223" s="85" t="s">
        <v>205</v>
      </c>
      <c r="D223" s="92"/>
      <c r="E223" s="85" t="s">
        <v>28</v>
      </c>
      <c r="F223" s="85" t="s">
        <v>5</v>
      </c>
      <c r="G223" s="89">
        <v>2439.59</v>
      </c>
      <c r="H223" s="89">
        <v>1428.42</v>
      </c>
      <c r="I223" s="93"/>
      <c r="J223" s="94"/>
      <c r="K223" s="95"/>
    </row>
    <row r="224" spans="1:11" x14ac:dyDescent="0.25">
      <c r="A224" s="15" t="s">
        <v>185</v>
      </c>
      <c r="B224" s="15" t="s">
        <v>8</v>
      </c>
      <c r="C224" s="16" t="s">
        <v>50</v>
      </c>
      <c r="D224" s="53"/>
      <c r="E224" s="16" t="s">
        <v>499</v>
      </c>
      <c r="F224" s="16" t="s">
        <v>5</v>
      </c>
      <c r="G224" s="17">
        <v>0</v>
      </c>
      <c r="H224" s="17">
        <v>0</v>
      </c>
      <c r="I224" s="17"/>
      <c r="J224" s="31"/>
      <c r="K224" s="105"/>
    </row>
    <row r="225" spans="1:11" x14ac:dyDescent="0.25">
      <c r="A225" s="84" t="s">
        <v>186</v>
      </c>
      <c r="B225" s="84" t="s">
        <v>8</v>
      </c>
      <c r="C225" s="85" t="s">
        <v>206</v>
      </c>
      <c r="D225" s="96"/>
      <c r="E225" s="85" t="s">
        <v>28</v>
      </c>
      <c r="F225" s="85" t="s">
        <v>5</v>
      </c>
      <c r="G225" s="89">
        <v>1250</v>
      </c>
      <c r="H225" s="89">
        <v>0</v>
      </c>
      <c r="I225" s="89"/>
      <c r="J225" s="94"/>
      <c r="K225" s="97"/>
    </row>
    <row r="226" spans="1:11" x14ac:dyDescent="0.25">
      <c r="A226" s="84" t="s">
        <v>187</v>
      </c>
      <c r="B226" s="84" t="s">
        <v>8</v>
      </c>
      <c r="C226" s="85" t="s">
        <v>207</v>
      </c>
      <c r="D226" s="96"/>
      <c r="E226" s="85" t="s">
        <v>28</v>
      </c>
      <c r="F226" s="85" t="s">
        <v>5</v>
      </c>
      <c r="G226" s="89">
        <v>1250</v>
      </c>
      <c r="H226" s="89">
        <v>0</v>
      </c>
      <c r="I226" s="89"/>
      <c r="J226" s="94"/>
      <c r="K226" s="97"/>
    </row>
    <row r="227" spans="1:11" s="10" customFormat="1" x14ac:dyDescent="0.25">
      <c r="A227" s="84" t="s">
        <v>188</v>
      </c>
      <c r="B227" s="84" t="s">
        <v>8</v>
      </c>
      <c r="C227" s="85" t="s">
        <v>208</v>
      </c>
      <c r="D227" s="96"/>
      <c r="E227" s="85" t="s">
        <v>28</v>
      </c>
      <c r="F227" s="85" t="s">
        <v>5</v>
      </c>
      <c r="G227" s="89">
        <v>1250</v>
      </c>
      <c r="H227" s="89">
        <v>1214.95</v>
      </c>
      <c r="I227" s="89"/>
      <c r="J227" s="94"/>
      <c r="K227" s="95"/>
    </row>
    <row r="228" spans="1:11" x14ac:dyDescent="0.25">
      <c r="A228" s="84" t="s">
        <v>189</v>
      </c>
      <c r="B228" s="84" t="s">
        <v>8</v>
      </c>
      <c r="C228" s="85" t="s">
        <v>209</v>
      </c>
      <c r="D228" s="96"/>
      <c r="E228" s="85" t="s">
        <v>28</v>
      </c>
      <c r="F228" s="85" t="s">
        <v>5</v>
      </c>
      <c r="G228" s="89">
        <v>1250</v>
      </c>
      <c r="H228" s="89">
        <v>0</v>
      </c>
      <c r="I228" s="89"/>
      <c r="J228" s="94"/>
      <c r="K228" s="95"/>
    </row>
    <row r="229" spans="1:11" x14ac:dyDescent="0.25">
      <c r="A229" s="84" t="s">
        <v>190</v>
      </c>
      <c r="B229" s="84" t="s">
        <v>8</v>
      </c>
      <c r="C229" s="85" t="s">
        <v>210</v>
      </c>
      <c r="D229" s="96"/>
      <c r="E229" s="85" t="s">
        <v>28</v>
      </c>
      <c r="F229" s="85" t="s">
        <v>5</v>
      </c>
      <c r="G229" s="89">
        <v>1250</v>
      </c>
      <c r="H229" s="89">
        <v>0</v>
      </c>
      <c r="I229" s="89"/>
      <c r="J229" s="94"/>
      <c r="K229" s="97"/>
    </row>
    <row r="230" spans="1:11" x14ac:dyDescent="0.25">
      <c r="A230" s="84" t="s">
        <v>191</v>
      </c>
      <c r="B230" s="84" t="s">
        <v>8</v>
      </c>
      <c r="C230" s="85" t="s">
        <v>211</v>
      </c>
      <c r="D230" s="96"/>
      <c r="E230" s="85" t="s">
        <v>28</v>
      </c>
      <c r="F230" s="85" t="s">
        <v>5</v>
      </c>
      <c r="G230" s="89">
        <v>1250</v>
      </c>
      <c r="H230" s="89">
        <v>0</v>
      </c>
      <c r="I230" s="89"/>
      <c r="J230" s="94"/>
      <c r="K230" s="95"/>
    </row>
    <row r="231" spans="1:11" x14ac:dyDescent="0.25">
      <c r="A231" s="84" t="s">
        <v>192</v>
      </c>
      <c r="B231" s="84" t="s">
        <v>8</v>
      </c>
      <c r="C231" s="85" t="s">
        <v>212</v>
      </c>
      <c r="D231" s="96"/>
      <c r="E231" s="85" t="s">
        <v>28</v>
      </c>
      <c r="F231" s="85" t="s">
        <v>34</v>
      </c>
      <c r="G231" s="89">
        <v>2100</v>
      </c>
      <c r="H231" s="89">
        <v>0</v>
      </c>
      <c r="I231" s="89"/>
      <c r="J231" s="94"/>
      <c r="K231" s="97"/>
    </row>
    <row r="232" spans="1:11" x14ac:dyDescent="0.25">
      <c r="A232" s="84" t="s">
        <v>193</v>
      </c>
      <c r="B232" s="84" t="s">
        <v>8</v>
      </c>
      <c r="C232" s="85" t="s">
        <v>213</v>
      </c>
      <c r="D232" s="96"/>
      <c r="E232" s="85" t="s">
        <v>28</v>
      </c>
      <c r="F232" s="85" t="s">
        <v>34</v>
      </c>
      <c r="G232" s="89">
        <v>1207.68</v>
      </c>
      <c r="H232" s="89">
        <v>1120</v>
      </c>
      <c r="I232" s="89"/>
      <c r="J232" s="94"/>
      <c r="K232" s="97"/>
    </row>
    <row r="233" spans="1:11" x14ac:dyDescent="0.25">
      <c r="A233" s="15" t="s">
        <v>194</v>
      </c>
      <c r="B233" s="15" t="s">
        <v>8</v>
      </c>
      <c r="C233" s="16" t="s">
        <v>214</v>
      </c>
      <c r="D233" s="53"/>
      <c r="E233" s="16" t="s">
        <v>218</v>
      </c>
      <c r="F233" s="16" t="s">
        <v>34</v>
      </c>
      <c r="G233" s="17">
        <v>0</v>
      </c>
      <c r="H233" s="17">
        <v>0</v>
      </c>
      <c r="I233" s="17"/>
      <c r="J233" s="31"/>
      <c r="K233" s="105"/>
    </row>
    <row r="234" spans="1:11" s="12" customFormat="1" x14ac:dyDescent="0.25">
      <c r="A234" s="84" t="s">
        <v>195</v>
      </c>
      <c r="B234" s="84" t="s">
        <v>8</v>
      </c>
      <c r="C234" s="85" t="s">
        <v>215</v>
      </c>
      <c r="D234" s="86"/>
      <c r="E234" s="85" t="s">
        <v>27</v>
      </c>
      <c r="F234" s="85" t="s">
        <v>34</v>
      </c>
      <c r="G234" s="88">
        <v>40000</v>
      </c>
      <c r="H234" s="89">
        <v>0</v>
      </c>
      <c r="I234" s="88"/>
      <c r="J234" s="90"/>
      <c r="K234" s="91"/>
    </row>
    <row r="235" spans="1:11" s="12" customFormat="1" x14ac:dyDescent="0.25">
      <c r="A235" s="15" t="s">
        <v>196</v>
      </c>
      <c r="B235" s="15" t="s">
        <v>8</v>
      </c>
      <c r="C235" s="16" t="s">
        <v>216</v>
      </c>
      <c r="D235" s="106"/>
      <c r="E235" s="16" t="s">
        <v>497</v>
      </c>
      <c r="F235" s="16" t="s">
        <v>34</v>
      </c>
      <c r="G235" s="107">
        <v>0</v>
      </c>
      <c r="H235" s="107">
        <v>0</v>
      </c>
      <c r="I235" s="107"/>
      <c r="J235" s="108"/>
      <c r="K235" s="109"/>
    </row>
    <row r="236" spans="1:11" s="12" customFormat="1" x14ac:dyDescent="0.25">
      <c r="A236" s="18" t="s">
        <v>197</v>
      </c>
      <c r="B236" s="18" t="s">
        <v>8</v>
      </c>
      <c r="C236" s="19" t="s">
        <v>25</v>
      </c>
      <c r="D236" s="25"/>
      <c r="E236" s="19" t="s">
        <v>28</v>
      </c>
      <c r="F236" s="19" t="s">
        <v>34</v>
      </c>
      <c r="G236" s="26">
        <v>62500</v>
      </c>
      <c r="H236" s="26">
        <v>50000</v>
      </c>
      <c r="I236" s="26"/>
      <c r="J236" s="208"/>
      <c r="K236" s="27"/>
    </row>
    <row r="237" spans="1:11" s="12" customFormat="1" x14ac:dyDescent="0.25">
      <c r="A237" s="126" t="s">
        <v>198</v>
      </c>
      <c r="B237" s="126" t="s">
        <v>8</v>
      </c>
      <c r="C237" s="127" t="s">
        <v>217</v>
      </c>
      <c r="D237" s="159"/>
      <c r="E237" s="127" t="s">
        <v>497</v>
      </c>
      <c r="F237" s="127" t="s">
        <v>5</v>
      </c>
      <c r="G237" s="160">
        <v>25000</v>
      </c>
      <c r="H237" s="160">
        <v>24999.98</v>
      </c>
      <c r="I237" s="160"/>
      <c r="J237" s="161"/>
      <c r="K237" s="162"/>
    </row>
    <row r="238" spans="1:11" s="12" customFormat="1" x14ac:dyDescent="0.25">
      <c r="A238" s="18" t="s">
        <v>468</v>
      </c>
      <c r="B238" s="18" t="s">
        <v>8</v>
      </c>
      <c r="C238" s="283" t="s">
        <v>492</v>
      </c>
      <c r="D238" s="243"/>
      <c r="E238" s="19" t="s">
        <v>27</v>
      </c>
      <c r="F238" s="19" t="s">
        <v>34</v>
      </c>
      <c r="G238" s="244">
        <v>9552</v>
      </c>
      <c r="H238" s="244">
        <v>0</v>
      </c>
      <c r="I238" s="244"/>
      <c r="J238" s="245"/>
      <c r="K238" s="246"/>
    </row>
    <row r="239" spans="1:11" s="12" customFormat="1" x14ac:dyDescent="0.25">
      <c r="A239" s="126" t="s">
        <v>469</v>
      </c>
      <c r="B239" s="126" t="s">
        <v>8</v>
      </c>
      <c r="C239" s="279" t="s">
        <v>493</v>
      </c>
      <c r="D239" s="268"/>
      <c r="E239" s="127" t="s">
        <v>497</v>
      </c>
      <c r="F239" s="127" t="s">
        <v>5</v>
      </c>
      <c r="G239" s="269">
        <v>6900</v>
      </c>
      <c r="H239" s="269">
        <v>6900</v>
      </c>
      <c r="I239" s="269"/>
      <c r="J239" s="284"/>
      <c r="K239" s="271"/>
    </row>
    <row r="240" spans="1:11" s="12" customFormat="1" x14ac:dyDescent="0.25">
      <c r="A240" s="18" t="s">
        <v>470</v>
      </c>
      <c r="B240" s="18" t="s">
        <v>8</v>
      </c>
      <c r="C240" s="283" t="s">
        <v>494</v>
      </c>
      <c r="D240" s="243"/>
      <c r="E240" s="19" t="s">
        <v>449</v>
      </c>
      <c r="F240" s="19" t="s">
        <v>34</v>
      </c>
      <c r="G240" s="244">
        <v>10000</v>
      </c>
      <c r="H240" s="244">
        <v>0</v>
      </c>
      <c r="I240" s="244"/>
      <c r="J240" s="245"/>
      <c r="K240" s="246"/>
    </row>
    <row r="241" spans="1:11" s="12" customFormat="1" x14ac:dyDescent="0.25">
      <c r="A241" s="18" t="s">
        <v>471</v>
      </c>
      <c r="B241" s="18" t="s">
        <v>8</v>
      </c>
      <c r="C241" s="123" t="s">
        <v>495</v>
      </c>
      <c r="D241" s="243"/>
      <c r="E241" s="19" t="s">
        <v>449</v>
      </c>
      <c r="F241" s="19" t="s">
        <v>34</v>
      </c>
      <c r="G241" s="244">
        <v>30000</v>
      </c>
      <c r="H241" s="244">
        <v>0</v>
      </c>
      <c r="I241" s="244"/>
      <c r="J241" s="245"/>
      <c r="K241" s="246"/>
    </row>
    <row r="242" spans="1:11" s="12" customFormat="1" x14ac:dyDescent="0.25">
      <c r="A242" s="170" t="s">
        <v>472</v>
      </c>
      <c r="B242" s="170" t="s">
        <v>8</v>
      </c>
      <c r="C242" s="287" t="s">
        <v>515</v>
      </c>
      <c r="D242" s="260"/>
      <c r="E242" s="171" t="s">
        <v>27</v>
      </c>
      <c r="F242" s="171" t="s">
        <v>34</v>
      </c>
      <c r="G242" s="261">
        <v>0</v>
      </c>
      <c r="H242" s="261">
        <v>0</v>
      </c>
      <c r="I242" s="261"/>
      <c r="J242" s="275"/>
      <c r="K242" s="263"/>
    </row>
    <row r="243" spans="1:11" s="12" customFormat="1" x14ac:dyDescent="0.25">
      <c r="A243" s="170" t="s">
        <v>473</v>
      </c>
      <c r="B243" s="170" t="s">
        <v>8</v>
      </c>
      <c r="C243" s="288" t="s">
        <v>516</v>
      </c>
      <c r="D243" s="260"/>
      <c r="E243" s="171" t="s">
        <v>27</v>
      </c>
      <c r="F243" s="171" t="s">
        <v>34</v>
      </c>
      <c r="G243" s="261">
        <v>0</v>
      </c>
      <c r="H243" s="261">
        <v>0</v>
      </c>
      <c r="I243" s="261"/>
      <c r="J243" s="275"/>
      <c r="K243" s="263"/>
    </row>
    <row r="244" spans="1:11" s="12" customFormat="1" x14ac:dyDescent="0.25">
      <c r="A244" s="170" t="s">
        <v>474</v>
      </c>
      <c r="B244" s="170" t="s">
        <v>8</v>
      </c>
      <c r="C244" s="287" t="s">
        <v>517</v>
      </c>
      <c r="D244" s="260"/>
      <c r="E244" s="171" t="s">
        <v>27</v>
      </c>
      <c r="F244" s="171" t="s">
        <v>34</v>
      </c>
      <c r="G244" s="261">
        <v>0</v>
      </c>
      <c r="H244" s="261">
        <v>0</v>
      </c>
      <c r="I244" s="261"/>
      <c r="J244" s="275"/>
      <c r="K244" s="263"/>
    </row>
    <row r="245" spans="1:11" s="12" customFormat="1" x14ac:dyDescent="0.25">
      <c r="A245" s="170" t="s">
        <v>475</v>
      </c>
      <c r="B245" s="170" t="s">
        <v>8</v>
      </c>
      <c r="C245" s="287" t="s">
        <v>518</v>
      </c>
      <c r="D245" s="260"/>
      <c r="E245" s="171" t="s">
        <v>27</v>
      </c>
      <c r="F245" s="171" t="s">
        <v>34</v>
      </c>
      <c r="G245" s="261">
        <v>0</v>
      </c>
      <c r="H245" s="261">
        <v>0</v>
      </c>
      <c r="I245" s="261"/>
      <c r="J245" s="275"/>
      <c r="K245" s="263"/>
    </row>
    <row r="246" spans="1:11" s="12" customFormat="1" x14ac:dyDescent="0.25">
      <c r="A246" s="170" t="s">
        <v>476</v>
      </c>
      <c r="B246" s="170" t="s">
        <v>8</v>
      </c>
      <c r="C246" s="287" t="s">
        <v>519</v>
      </c>
      <c r="D246" s="260"/>
      <c r="E246" s="171" t="s">
        <v>27</v>
      </c>
      <c r="F246" s="171" t="s">
        <v>34</v>
      </c>
      <c r="G246" s="261">
        <v>0</v>
      </c>
      <c r="H246" s="261">
        <v>0</v>
      </c>
      <c r="I246" s="261"/>
      <c r="J246" s="275"/>
      <c r="K246" s="263"/>
    </row>
    <row r="247" spans="1:11" s="12" customFormat="1" x14ac:dyDescent="0.25">
      <c r="A247" s="15" t="s">
        <v>60</v>
      </c>
      <c r="B247" s="15" t="s">
        <v>8</v>
      </c>
      <c r="C247" s="75" t="s">
        <v>71</v>
      </c>
      <c r="D247" s="76"/>
      <c r="E247" s="16" t="s">
        <v>497</v>
      </c>
      <c r="F247" s="16" t="s">
        <v>5</v>
      </c>
      <c r="G247" s="77">
        <v>0</v>
      </c>
      <c r="H247" s="77">
        <v>0</v>
      </c>
      <c r="I247" s="77"/>
      <c r="J247" s="78"/>
      <c r="K247" s="79"/>
    </row>
    <row r="248" spans="1:11" s="12" customFormat="1" x14ac:dyDescent="0.25">
      <c r="A248" s="15" t="s">
        <v>61</v>
      </c>
      <c r="B248" s="15" t="s">
        <v>8</v>
      </c>
      <c r="C248" s="75" t="s">
        <v>72</v>
      </c>
      <c r="D248" s="76"/>
      <c r="E248" s="16" t="s">
        <v>26</v>
      </c>
      <c r="F248" s="16" t="s">
        <v>5</v>
      </c>
      <c r="G248" s="77">
        <v>0</v>
      </c>
      <c r="H248" s="77">
        <v>0</v>
      </c>
      <c r="I248" s="77"/>
      <c r="J248" s="78"/>
      <c r="K248" s="79"/>
    </row>
    <row r="249" spans="1:11" s="12" customFormat="1" x14ac:dyDescent="0.25">
      <c r="A249" s="113"/>
      <c r="B249" s="113"/>
      <c r="C249" s="114"/>
      <c r="D249" s="115"/>
      <c r="E249" s="116"/>
      <c r="F249" s="116"/>
      <c r="G249" s="74">
        <f>SUM(G216:G248)</f>
        <v>254940.36</v>
      </c>
      <c r="H249" s="74">
        <f>SUM(H216:H248)</f>
        <v>143785.53</v>
      </c>
      <c r="I249" s="117"/>
      <c r="J249" s="118"/>
      <c r="K249" s="119"/>
    </row>
    <row r="250" spans="1:11" x14ac:dyDescent="0.25">
      <c r="A250" s="40"/>
      <c r="B250" s="40"/>
      <c r="C250" s="41"/>
      <c r="D250" s="42"/>
      <c r="E250" s="43"/>
      <c r="F250" s="44"/>
      <c r="G250" s="44">
        <f>+G32+G44+G52+G80+G109+G127+G145+G173+G196+G215+G249</f>
        <v>3343524.39</v>
      </c>
      <c r="H250" s="44">
        <f>+H32+H44+H52+H80+H109+H127+H145+H173+H196+H215+H249</f>
        <v>2017713.68</v>
      </c>
      <c r="I250" s="45"/>
      <c r="J250" s="46"/>
      <c r="K250" s="46"/>
    </row>
    <row r="252" spans="1:11" x14ac:dyDescent="0.25">
      <c r="E252" s="12" t="s">
        <v>501</v>
      </c>
      <c r="G252" s="13">
        <f>2475000</f>
        <v>2475000</v>
      </c>
      <c r="H252" s="13">
        <f>2475000</f>
        <v>2475000</v>
      </c>
      <c r="I252" s="13"/>
      <c r="J252" s="289"/>
    </row>
    <row r="253" spans="1:11" s="12" customFormat="1" x14ac:dyDescent="0.25">
      <c r="C253" s="5"/>
      <c r="E253" s="12" t="s">
        <v>502</v>
      </c>
      <c r="G253" s="291">
        <v>868524.39</v>
      </c>
      <c r="H253" s="291">
        <v>868524.39</v>
      </c>
      <c r="I253" s="13"/>
      <c r="J253" s="289"/>
    </row>
    <row r="254" spans="1:11" s="12" customFormat="1" x14ac:dyDescent="0.25">
      <c r="C254" s="5"/>
      <c r="E254" s="12" t="s">
        <v>503</v>
      </c>
      <c r="G254" s="290">
        <f>SUM(G252:G253)</f>
        <v>3343524.39</v>
      </c>
      <c r="H254" s="290">
        <f>SUM(H252:H253)</f>
        <v>3343524.39</v>
      </c>
      <c r="I254" s="13"/>
      <c r="J254" s="289"/>
    </row>
    <row r="255" spans="1:11" s="12" customFormat="1" ht="15.75" thickBot="1" x14ac:dyDescent="0.3">
      <c r="C255" s="5"/>
      <c r="E255" s="12" t="s">
        <v>500</v>
      </c>
      <c r="G255" s="292">
        <f>+G254-Table6[[#Totals],[Max Spend]]</f>
        <v>0</v>
      </c>
      <c r="H255" s="292">
        <f>+H254-Table6[[#Totals],[YTD Expenses]]</f>
        <v>1325810.7100000002</v>
      </c>
      <c r="I255" s="13"/>
      <c r="J255" s="289"/>
    </row>
    <row r="256" spans="1:11" s="12" customFormat="1" ht="15.75" thickTop="1" x14ac:dyDescent="0.25">
      <c r="C256" s="5"/>
      <c r="J256" s="14"/>
    </row>
    <row r="257" spans="1:10" x14ac:dyDescent="0.25">
      <c r="A257" s="186"/>
      <c r="B257" s="186"/>
      <c r="C257" s="80" t="s">
        <v>52</v>
      </c>
      <c r="H257" s="13"/>
    </row>
    <row r="258" spans="1:10" s="12" customFormat="1" x14ac:dyDescent="0.25">
      <c r="A258" s="188"/>
      <c r="B258" s="188"/>
      <c r="C258" s="81" t="s">
        <v>76</v>
      </c>
      <c r="J258" s="14"/>
    </row>
    <row r="259" spans="1:10" s="12" customFormat="1" x14ac:dyDescent="0.25">
      <c r="A259" s="187"/>
      <c r="B259" s="187"/>
      <c r="C259" s="81" t="s">
        <v>77</v>
      </c>
      <c r="J259" s="14"/>
    </row>
    <row r="260" spans="1:10" s="12" customFormat="1" x14ac:dyDescent="0.25">
      <c r="A260" s="124"/>
      <c r="B260" s="124"/>
      <c r="C260" s="80" t="s">
        <v>12</v>
      </c>
      <c r="J260" s="14"/>
    </row>
    <row r="261" spans="1:10" x14ac:dyDescent="0.25">
      <c r="A261" s="82"/>
      <c r="B261" s="82"/>
      <c r="C261" s="83" t="s">
        <v>21</v>
      </c>
    </row>
  </sheetData>
  <pageMargins left="0.7" right="0.7" top="0.75" bottom="0.75" header="0.3" footer="0.3"/>
  <pageSetup paperSize="5" scale="85" orientation="landscape" r:id="rId1"/>
  <headerFooter>
    <oddHeader>&amp;C&amp;"-,Bold"&amp;16COUNCIL DISTRICT SERVICE FUND FY2015</oddHeader>
    <oddFooter>Page &amp;P of &amp;N</oddFooter>
  </headerFooter>
  <rowBreaks count="1" manualBreakCount="1">
    <brk id="218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C5FE87-4404-436B-AA65-526EF9D465B1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CDSF Dashboard</vt:lpstr>
      <vt:lpstr>'CDSF Dashboard'!Print_Area</vt:lpstr>
      <vt:lpstr>'CDSF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Administrator</cp:lastModifiedBy>
  <cp:lastPrinted>2015-08-27T13:43:32Z</cp:lastPrinted>
  <dcterms:created xsi:type="dcterms:W3CDTF">2014-06-27T03:00:41Z</dcterms:created>
  <dcterms:modified xsi:type="dcterms:W3CDTF">2018-07-17T19:57:15Z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