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ity Council FY2019\"/>
    </mc:Choice>
  </mc:AlternateContent>
  <bookViews>
    <workbookView xWindow="-555" yWindow="0" windowWidth="19440" windowHeight="6255" tabRatio="572"/>
  </bookViews>
  <sheets>
    <sheet name="FY17 CDSF Dashboard" sheetId="10" r:id="rId1"/>
  </sheets>
  <definedNames>
    <definedName name="_xlnm.Print_Area" localSheetId="0">'FY17 CDSF Dashboard'!$A$1:$I$331</definedName>
    <definedName name="_xlnm.Print_Titles" localSheetId="0">'FY17 CDSF Dashboard'!$1:$1</definedName>
  </definedNames>
  <calcPr calcId="171027"/>
</workbook>
</file>

<file path=xl/calcChain.xml><?xml version="1.0" encoding="utf-8"?>
<calcChain xmlns="http://schemas.openxmlformats.org/spreadsheetml/2006/main">
  <c r="H324" i="10" l="1"/>
  <c r="G318" i="10"/>
  <c r="H242" i="10" l="1"/>
  <c r="G242" i="10"/>
  <c r="H323" i="10" l="1"/>
  <c r="H322" i="10"/>
  <c r="H321" i="10"/>
  <c r="G323" i="10"/>
  <c r="H131" i="10" l="1"/>
  <c r="G131" i="10"/>
  <c r="H99" i="10"/>
  <c r="G49" i="10" l="1"/>
  <c r="H219" i="10" l="1"/>
  <c r="H318" i="10" l="1"/>
  <c r="H259" i="10" l="1"/>
  <c r="G259" i="10"/>
  <c r="G219" i="10" l="1"/>
  <c r="H168" i="10" l="1"/>
  <c r="G168" i="10"/>
  <c r="H153" i="10" l="1"/>
  <c r="G153" i="10"/>
  <c r="G99" i="10"/>
  <c r="H57" i="10"/>
  <c r="G57" i="10"/>
  <c r="H49" i="10"/>
  <c r="H32" i="10"/>
  <c r="G32" i="10"/>
  <c r="H319" i="10" l="1"/>
  <c r="G319" i="10" l="1"/>
  <c r="G324" i="10" s="1"/>
</calcChain>
</file>

<file path=xl/sharedStrings.xml><?xml version="1.0" encoding="utf-8"?>
<sst xmlns="http://schemas.openxmlformats.org/spreadsheetml/2006/main" count="1546" uniqueCount="649">
  <si>
    <t>Project Name</t>
  </si>
  <si>
    <t>Funds</t>
  </si>
  <si>
    <t>Department</t>
  </si>
  <si>
    <t>Max Spend</t>
  </si>
  <si>
    <t>Date Sent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</si>
  <si>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</si>
  <si>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</si>
  <si>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</si>
  <si>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</si>
  <si>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</si>
  <si>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</si>
  <si>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</si>
  <si>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</si>
  <si>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</si>
  <si>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</si>
  <si>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</si>
  <si>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</si>
  <si>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</si>
  <si>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</si>
  <si>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</si>
  <si>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</si>
  <si>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</si>
  <si>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</si>
  <si>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WBS</t>
  </si>
  <si>
    <t>Comments</t>
  </si>
  <si>
    <t>CASE</t>
  </si>
  <si>
    <t>HPL</t>
  </si>
  <si>
    <t>HPD</t>
  </si>
  <si>
    <t>HHS</t>
  </si>
  <si>
    <t>PWE</t>
  </si>
  <si>
    <t>HPARD</t>
  </si>
  <si>
    <t>PD</t>
  </si>
  <si>
    <t xml:space="preserve">Human Trafficking </t>
  </si>
  <si>
    <t>ARA</t>
  </si>
  <si>
    <t>DON</t>
  </si>
  <si>
    <t>HHD</t>
  </si>
  <si>
    <t>SWD</t>
  </si>
  <si>
    <t>Other</t>
  </si>
  <si>
    <t>GSD</t>
  </si>
  <si>
    <t>D-7-16</t>
  </si>
  <si>
    <t>I-2-16</t>
  </si>
  <si>
    <t>Central Division - HPD Overtime</t>
  </si>
  <si>
    <t>Salary for full-time employee</t>
  </si>
  <si>
    <t>Agnes Moffitt Park - High Plains Drifter sculpture</t>
  </si>
  <si>
    <t>Maple Tree Drive - one speed cushion</t>
  </si>
  <si>
    <t>Microchip event for District A pets</t>
  </si>
  <si>
    <t>Vice - OT (nights &amp; weekends)</t>
  </si>
  <si>
    <t>North - OT (nights &amp; weekends)</t>
  </si>
  <si>
    <t>Northwest - OT (nights &amp; weekends)</t>
  </si>
  <si>
    <t>Mental Health  - OT 9nights &amp; weekends)</t>
  </si>
  <si>
    <t>Schwartz Park Entrance sign</t>
  </si>
  <si>
    <t>HPD Mounted Patrol - sponsorship of "Star"</t>
  </si>
  <si>
    <t>Anti-Human Trafficking</t>
  </si>
  <si>
    <t>Street Lights - Pitner (Sowden to Roma)</t>
  </si>
  <si>
    <t>Purchase of one Stalker SAM Speed Trailer</t>
  </si>
  <si>
    <t>CNL</t>
  </si>
  <si>
    <t>Lakewood, Rosewood &amp; Scenic Woods Parks - portacans</t>
  </si>
  <si>
    <t>SPARK - HISD Mandarin School</t>
  </si>
  <si>
    <t>Capital</t>
  </si>
  <si>
    <t>Mini-murals</t>
  </si>
  <si>
    <t>A-1-17</t>
  </si>
  <si>
    <t>A-2-17</t>
  </si>
  <si>
    <t>A-3-17</t>
  </si>
  <si>
    <t>A-4-17</t>
  </si>
  <si>
    <t>A-5-17</t>
  </si>
  <si>
    <t>A-6-17</t>
  </si>
  <si>
    <t>A-7-17</t>
  </si>
  <si>
    <t>A-8-17</t>
  </si>
  <si>
    <t>A-9-17</t>
  </si>
  <si>
    <t>A-10-17</t>
  </si>
  <si>
    <t>A-11-17</t>
  </si>
  <si>
    <t>A-12-17</t>
  </si>
  <si>
    <t>A-13-17</t>
  </si>
  <si>
    <t>A-14-17</t>
  </si>
  <si>
    <t>B-1-17</t>
  </si>
  <si>
    <t>B-2-17</t>
  </si>
  <si>
    <t>C-1-17</t>
  </si>
  <si>
    <t>C-2-17</t>
  </si>
  <si>
    <t>C-3-17</t>
  </si>
  <si>
    <t>C-4-17</t>
  </si>
  <si>
    <t>C-5-17</t>
  </si>
  <si>
    <t>D-1-17</t>
  </si>
  <si>
    <t>D-2-17</t>
  </si>
  <si>
    <t>D-3-17</t>
  </si>
  <si>
    <t>D-4-17</t>
  </si>
  <si>
    <t>D-5-17</t>
  </si>
  <si>
    <t>D-6-17</t>
  </si>
  <si>
    <t>D-7-17</t>
  </si>
  <si>
    <t>D-8-17</t>
  </si>
  <si>
    <t>D-9-17</t>
  </si>
  <si>
    <t>D-10-17</t>
  </si>
  <si>
    <t>D-11-17</t>
  </si>
  <si>
    <t>D-12-17</t>
  </si>
  <si>
    <t>D-13-17</t>
  </si>
  <si>
    <t>D-14-17</t>
  </si>
  <si>
    <t>D-15-17</t>
  </si>
  <si>
    <t>D-16-17</t>
  </si>
  <si>
    <t>D-17-17</t>
  </si>
  <si>
    <t>D-18-17</t>
  </si>
  <si>
    <t>D-19-17</t>
  </si>
  <si>
    <t>D-20-17</t>
  </si>
  <si>
    <t>D-21-17</t>
  </si>
  <si>
    <t>D-22-17</t>
  </si>
  <si>
    <t>D-23-17</t>
  </si>
  <si>
    <t>D-24-17</t>
  </si>
  <si>
    <t>Fire Station #46 - Additional Charges</t>
  </si>
  <si>
    <t>Weeded Lots</t>
  </si>
  <si>
    <t>HPD Bike Patrol - Sunnyside Park and Cloverland Park</t>
  </si>
  <si>
    <t>Zollie Scales and Schnur Parks - portacans</t>
  </si>
  <si>
    <t>Homes within District D</t>
  </si>
  <si>
    <t>HCD</t>
  </si>
  <si>
    <t>Temp Employees</t>
  </si>
  <si>
    <t>Senior Staffers at MSCs</t>
  </si>
  <si>
    <t>Rearsteer Vehicle</t>
  </si>
  <si>
    <t>Security signs for 22 intersections</t>
  </si>
  <si>
    <t>Fire Station #7 - Washer and Dryer</t>
  </si>
  <si>
    <t>Robodials</t>
  </si>
  <si>
    <t>Area Agency on Aging and Habitat for Humanity</t>
  </si>
  <si>
    <t>Purchase of ceremonial dress uniform</t>
  </si>
  <si>
    <t>Placement of "No Illegal Dumping" signs</t>
  </si>
  <si>
    <t>HPD - Carpet repair</t>
  </si>
  <si>
    <t>No Illegal Dumping sign - 2235 Sunbeam</t>
  </si>
  <si>
    <t>No Illegal Dumping sign - 5722 Cullen</t>
  </si>
  <si>
    <t>No Illegal Dumping sign - 2411 Berry</t>
  </si>
  <si>
    <t>No Illegal Dumping sign - 5214 E. Orem</t>
  </si>
  <si>
    <t>No Illegal Dumping sign - 2612 Riverside</t>
  </si>
  <si>
    <t>No Illegal Dumping sign - Pershing Street</t>
  </si>
  <si>
    <t>No Illegal Dumping sign - Beekman Street</t>
  </si>
  <si>
    <t>Sub-Regional Mobility Study</t>
  </si>
  <si>
    <t xml:space="preserve">Constant Contact </t>
  </si>
  <si>
    <t>F-1-17</t>
  </si>
  <si>
    <t>F-2-17</t>
  </si>
  <si>
    <t>Soccer</t>
  </si>
  <si>
    <t>Alief Community Center - chairs and tables</t>
  </si>
  <si>
    <t>J-1-17</t>
  </si>
  <si>
    <t>J-2-17</t>
  </si>
  <si>
    <t>J-3-17</t>
  </si>
  <si>
    <t>Rasmus Park</t>
  </si>
  <si>
    <t>Shopping Cart Removal</t>
  </si>
  <si>
    <t>E-1-17</t>
  </si>
  <si>
    <t>E-2-17</t>
  </si>
  <si>
    <t>E-3-17</t>
  </si>
  <si>
    <t>E-4-17</t>
  </si>
  <si>
    <t>E-5-17</t>
  </si>
  <si>
    <t>E-6-17</t>
  </si>
  <si>
    <t>E-7-17</t>
  </si>
  <si>
    <t>E-8-17</t>
  </si>
  <si>
    <t>E-9-17</t>
  </si>
  <si>
    <t>E-10-17</t>
  </si>
  <si>
    <t>E-11-17</t>
  </si>
  <si>
    <t>E-12-17</t>
  </si>
  <si>
    <t>E-13-17</t>
  </si>
  <si>
    <t>E-14-17</t>
  </si>
  <si>
    <t>E-15-17</t>
  </si>
  <si>
    <t>E-16-17</t>
  </si>
  <si>
    <t>E-17-17</t>
  </si>
  <si>
    <t>E-18-17</t>
  </si>
  <si>
    <t>E-19-17</t>
  </si>
  <si>
    <t>E-20-17</t>
  </si>
  <si>
    <t>E-21-17</t>
  </si>
  <si>
    <t>Greater Houston Partnership - Trip to Cuba</t>
  </si>
  <si>
    <t>Parks, Esplanades, Library, and Multi-Service Center Grounds</t>
  </si>
  <si>
    <t>General Office Item - District E Tablet</t>
  </si>
  <si>
    <t>Freeway Manor Park - Mile Markers</t>
  </si>
  <si>
    <t>Bay Area Houston Economic Partnership (BAHEP)</t>
  </si>
  <si>
    <t>Sidewalk Construction - Clear Lake City Blvd.</t>
  </si>
  <si>
    <t>Concrete Panel Replacement - Northpark Drive at Meadow Sprongs Dr.</t>
  </si>
  <si>
    <t>Edgebrook Dr/Space Center Blvd. E-15-16 FY16 Rollover</t>
  </si>
  <si>
    <t>Meadowcreek Village Park - Upgrade/repair existing playground equipment</t>
  </si>
  <si>
    <t>Oak Meadows Park - Purchase of 13 new picnic tables</t>
  </si>
  <si>
    <t>Oak Meadows Park - Updating the existing playground equipment</t>
  </si>
  <si>
    <t>Oak Meadows - Walking path</t>
  </si>
  <si>
    <t>Oak Meadows - Improving the sand volleyball pit area</t>
  </si>
  <si>
    <t>Street Light Installation - El Dorado Blvd.</t>
  </si>
  <si>
    <t>Street Light Installation - Scarsdale Blvd. (I-45 to Palmer Terrace Lane)</t>
  </si>
  <si>
    <t>Meadowcreek Village Park - purchase of 12 tables and 6 benches</t>
  </si>
  <si>
    <t>HITS</t>
  </si>
  <si>
    <t>G-1-17</t>
  </si>
  <si>
    <t>G-2-17</t>
  </si>
  <si>
    <t>G-3-17</t>
  </si>
  <si>
    <t>G-4-17</t>
  </si>
  <si>
    <t>G-5-17</t>
  </si>
  <si>
    <t>Erection of 30 MPH signs - 11500 block Highgrove</t>
  </si>
  <si>
    <t>Erection of 30 MPH signs - 1700 block Woodland Park</t>
  </si>
  <si>
    <t>Erection of 30 MPH signs - 1700 Block Prarie Mark</t>
  </si>
  <si>
    <t>Erection of 30 MPH signs - 11300 Block Lakeside Place</t>
  </si>
  <si>
    <t>G-6-17</t>
  </si>
  <si>
    <t>G-7-17</t>
  </si>
  <si>
    <t>G-8-17</t>
  </si>
  <si>
    <t>G-9-17</t>
  </si>
  <si>
    <t>G-10-17</t>
  </si>
  <si>
    <t>G-11-17</t>
  </si>
  <si>
    <t>G-12-17</t>
  </si>
  <si>
    <t>G-13-17</t>
  </si>
  <si>
    <t>NTMP #6313-13 - River Oaks</t>
  </si>
  <si>
    <t>Westside, Midwest &amp; Central - bulletproof vests</t>
  </si>
  <si>
    <t>Esplanade at Lakeside Place Dr. @ Hayes Rd.</t>
  </si>
  <si>
    <t>Moody, Tuttle, and Flores Libraries - Youth Summer Interns</t>
  </si>
  <si>
    <t>Moody Park Pool - Purchase of pool deck furniture</t>
  </si>
  <si>
    <t>Northline Park Pool - purchase of pool deck furniture</t>
  </si>
  <si>
    <t>Eastwood Park Pool - purchase of pool deck furniture</t>
  </si>
  <si>
    <t>Independence Heights Pool - Purchase of pool deck furniture</t>
  </si>
  <si>
    <t>SPARK Park - Looscan Elem</t>
  </si>
  <si>
    <t>SPARK Park - Lyons Elem</t>
  </si>
  <si>
    <t>CASE - Burbank ES &amp; Pugh ES</t>
  </si>
  <si>
    <t>CASE - Sherman &amp; KIP Dream Prep</t>
  </si>
  <si>
    <t>CASE - Northside Plaza CDC Inc.</t>
  </si>
  <si>
    <t>CASE - K.I.N.D.</t>
  </si>
  <si>
    <t>Mural - North Main St. at Boundary Street, ID - 569</t>
  </si>
  <si>
    <t>CASE - Independence Heights Park</t>
  </si>
  <si>
    <t xml:space="preserve">Tire Pick Up - Greater Norhtside Management District </t>
  </si>
  <si>
    <t>Moody Park - Light Pole</t>
  </si>
  <si>
    <t>Clark Park Master Plan</t>
  </si>
  <si>
    <t>Placement of new B-Cycle Stations in Moody Park</t>
  </si>
  <si>
    <t>Woodlawn Park - Park Enhancement</t>
  </si>
  <si>
    <t>Moody, Tuttle, Flores and Carnegie Libraries - T-Shirts</t>
  </si>
  <si>
    <t>Moody, Tuttle, Flores and Carnegie Libraries - Summer Jobs</t>
  </si>
  <si>
    <t>BARC - Free Spay/Neuter Surgeries</t>
  </si>
  <si>
    <t>H-1-17</t>
  </si>
  <si>
    <t>H-2-17</t>
  </si>
  <si>
    <t>H-3-17</t>
  </si>
  <si>
    <t>H-4-17</t>
  </si>
  <si>
    <t>H-5-17</t>
  </si>
  <si>
    <t>H-6-17</t>
  </si>
  <si>
    <t>H-7-17</t>
  </si>
  <si>
    <t>H-8-17</t>
  </si>
  <si>
    <t>H-9-17</t>
  </si>
  <si>
    <t>H-10-17</t>
  </si>
  <si>
    <t>H-11-17</t>
  </si>
  <si>
    <t>H-12-17</t>
  </si>
  <si>
    <t>H-13-17</t>
  </si>
  <si>
    <t>H-14-17</t>
  </si>
  <si>
    <t>H-15-17</t>
  </si>
  <si>
    <t>H-16-17</t>
  </si>
  <si>
    <t>H-17-17</t>
  </si>
  <si>
    <t>H-18-17</t>
  </si>
  <si>
    <t>H-19-17</t>
  </si>
  <si>
    <t>H-20-17</t>
  </si>
  <si>
    <t>H-21-17</t>
  </si>
  <si>
    <t>H-22-17</t>
  </si>
  <si>
    <t>H-23-17</t>
  </si>
  <si>
    <t>Little Free Libraries</t>
  </si>
  <si>
    <t>HPD North Division - Speed Trailer</t>
  </si>
  <si>
    <t>MOCA</t>
  </si>
  <si>
    <t>I-1-17</t>
  </si>
  <si>
    <t>I-2-17</t>
  </si>
  <si>
    <t>I-3-17</t>
  </si>
  <si>
    <t>I-4-17</t>
  </si>
  <si>
    <t>I-5-17</t>
  </si>
  <si>
    <t>I-6-17</t>
  </si>
  <si>
    <t>I-7-17</t>
  </si>
  <si>
    <t>I-8-17</t>
  </si>
  <si>
    <t>I-9-17</t>
  </si>
  <si>
    <t>Mini-Murals</t>
  </si>
  <si>
    <t>8000 Broadway Street - Welcome Signs</t>
  </si>
  <si>
    <t>Scenic Houston - Broadway Street</t>
  </si>
  <si>
    <t>Neighborhood Markers - 100 Pineview Dr.</t>
  </si>
  <si>
    <t xml:space="preserve">Brays Bayou - Paddle Trails </t>
  </si>
  <si>
    <t>Mason Park - Master Plan</t>
  </si>
  <si>
    <t>Mason Park - Completion of Pedestrian Bridge</t>
  </si>
  <si>
    <t>Sub-Regional Scope - SE Houston/Hobby Airport Area</t>
  </si>
  <si>
    <t>Fund 4515</t>
  </si>
  <si>
    <t>J-6-16</t>
  </si>
  <si>
    <t>Braeburn Glen Neighborhood (Ariel St)</t>
  </si>
  <si>
    <t>Townwood Park - 2 PT Employees</t>
  </si>
  <si>
    <t>K-31-17</t>
  </si>
  <si>
    <t>K-32-17</t>
  </si>
  <si>
    <t>K-1-17</t>
  </si>
  <si>
    <t>K-2-17</t>
  </si>
  <si>
    <t>K-3-17</t>
  </si>
  <si>
    <t>K-4-17</t>
  </si>
  <si>
    <t>K-5-17</t>
  </si>
  <si>
    <t>K-6-17</t>
  </si>
  <si>
    <t>K-7-17</t>
  </si>
  <si>
    <t>K-8-17</t>
  </si>
  <si>
    <t>K-9-17</t>
  </si>
  <si>
    <t>K-10-17</t>
  </si>
  <si>
    <t>K-11-17</t>
  </si>
  <si>
    <t>K-12-17</t>
  </si>
  <si>
    <t>K-13-17</t>
  </si>
  <si>
    <t>K-14-17</t>
  </si>
  <si>
    <t>K-15-17</t>
  </si>
  <si>
    <t>K-16-17</t>
  </si>
  <si>
    <t>K-17-17</t>
  </si>
  <si>
    <t>K-18-17</t>
  </si>
  <si>
    <t>K-19-17</t>
  </si>
  <si>
    <t>K-20-17</t>
  </si>
  <si>
    <t>K-21-17</t>
  </si>
  <si>
    <t>K-22-17</t>
  </si>
  <si>
    <t>K-23-17</t>
  </si>
  <si>
    <t>K-24-17</t>
  </si>
  <si>
    <t>K-25-17</t>
  </si>
  <si>
    <t>K-26-17</t>
  </si>
  <si>
    <t>K-27-17</t>
  </si>
  <si>
    <t>K-28-17</t>
  </si>
  <si>
    <t>K-29-17</t>
  </si>
  <si>
    <t>K-30-17</t>
  </si>
  <si>
    <t>Street Lights - noblebriar Ct. (Reiden Dr. to dead-end of cul-de-sac)</t>
  </si>
  <si>
    <t>Spring Basketball League - Marian Park</t>
  </si>
  <si>
    <t>Street Light - Bazel Briar (Rosebriar Dr. to dead end of cul-de-sac)</t>
  </si>
  <si>
    <t>Ridgemont Elem. - SPARK Park</t>
  </si>
  <si>
    <t>7414 ParkPlace</t>
  </si>
  <si>
    <t>D-21-16</t>
  </si>
  <si>
    <t>G-14-17</t>
  </si>
  <si>
    <t>Waldemar Park 77077 - Design and Planning</t>
  </si>
  <si>
    <t>H-24-17</t>
  </si>
  <si>
    <t>H-25-17</t>
  </si>
  <si>
    <t>H-26-17</t>
  </si>
  <si>
    <t>Central HPD - Speed trailer</t>
  </si>
  <si>
    <t>Harrisburg Overpass - art mural</t>
  </si>
  <si>
    <t>I-10-17</t>
  </si>
  <si>
    <t>K-33-17</t>
  </si>
  <si>
    <t>K-34-17</t>
  </si>
  <si>
    <t>K-35-17</t>
  </si>
  <si>
    <t>K-36-17</t>
  </si>
  <si>
    <t>K-37-17</t>
  </si>
  <si>
    <t>K-38-17</t>
  </si>
  <si>
    <t>K-39-17</t>
  </si>
  <si>
    <t>Street light - Springridge (Ridgerod Ln to dead-end)</t>
  </si>
  <si>
    <t>K-227-16</t>
  </si>
  <si>
    <t>A-20-16</t>
  </si>
  <si>
    <t xml:space="preserve">Parks, Esplanades, Libraries &amp; Multi-Service Centers </t>
  </si>
  <si>
    <t>A-15-17</t>
  </si>
  <si>
    <t>A-16-17</t>
  </si>
  <si>
    <t>A-17-17</t>
  </si>
  <si>
    <t>Spay and Neuter Event</t>
  </si>
  <si>
    <t>Neighborhood Matching Grant Program for the Candlelight Forest neighborhood signs</t>
  </si>
  <si>
    <t>Street Sweeping - Antoine from DeSoto to Gulf Bank</t>
  </si>
  <si>
    <t>B-3-17</t>
  </si>
  <si>
    <t>B-4-17</t>
  </si>
  <si>
    <t>HCL Literacy Centers - District B</t>
  </si>
  <si>
    <t>C-6-17</t>
  </si>
  <si>
    <t>North Division - HPD Overtime</t>
  </si>
  <si>
    <t>D-25-17</t>
  </si>
  <si>
    <t>D-26-17</t>
  </si>
  <si>
    <t>D-27-17</t>
  </si>
  <si>
    <t>HPD OT - Museum</t>
  </si>
  <si>
    <t>K-40-17</t>
  </si>
  <si>
    <t>B-5-17</t>
  </si>
  <si>
    <t>B-6-17</t>
  </si>
  <si>
    <t>B-7-17</t>
  </si>
  <si>
    <t>B-8-17</t>
  </si>
  <si>
    <t>B-9-17</t>
  </si>
  <si>
    <t>B-10-17</t>
  </si>
  <si>
    <t>B-11-17</t>
  </si>
  <si>
    <t>B-12-17</t>
  </si>
  <si>
    <t>B-13-17</t>
  </si>
  <si>
    <t>B-14-17</t>
  </si>
  <si>
    <t>B-15-17</t>
  </si>
  <si>
    <t>B-16-17</t>
  </si>
  <si>
    <t>A-18-17</t>
  </si>
  <si>
    <t>A-19-17</t>
  </si>
  <si>
    <t>A-20-17</t>
  </si>
  <si>
    <t>A-21-17</t>
  </si>
  <si>
    <t>A-22-17</t>
  </si>
  <si>
    <t>A-23-17</t>
  </si>
  <si>
    <t>A-24-17</t>
  </si>
  <si>
    <t>A-25-17</t>
  </si>
  <si>
    <t>A-26-17</t>
  </si>
  <si>
    <t>A-27-17</t>
  </si>
  <si>
    <t>A-28-17</t>
  </si>
  <si>
    <t>A-29-17</t>
  </si>
  <si>
    <t>C-7-17</t>
  </si>
  <si>
    <t>D-28-17</t>
  </si>
  <si>
    <t>D-29-17</t>
  </si>
  <si>
    <t>D-30-17</t>
  </si>
  <si>
    <t>D-31-17</t>
  </si>
  <si>
    <t>D-32-17</t>
  </si>
  <si>
    <t>D-33-17</t>
  </si>
  <si>
    <t>D-34-17</t>
  </si>
  <si>
    <t>D-35-17</t>
  </si>
  <si>
    <t>D-36-17</t>
  </si>
  <si>
    <t>D-37-17</t>
  </si>
  <si>
    <t>D-38-17</t>
  </si>
  <si>
    <t>D-39-17</t>
  </si>
  <si>
    <t>E-22-17</t>
  </si>
  <si>
    <t>E-23-17</t>
  </si>
  <si>
    <t>E-24-17</t>
  </si>
  <si>
    <t>E-25-17</t>
  </si>
  <si>
    <t>E-26-17</t>
  </si>
  <si>
    <t>E-27-17</t>
  </si>
  <si>
    <t>E-28-17</t>
  </si>
  <si>
    <t>E-29-17</t>
  </si>
  <si>
    <t>E-30-17</t>
  </si>
  <si>
    <t>F-3-17</t>
  </si>
  <si>
    <t>F-4-17</t>
  </si>
  <si>
    <t>F-5-17</t>
  </si>
  <si>
    <t>F-6-17</t>
  </si>
  <si>
    <t>F-7-17</t>
  </si>
  <si>
    <t>F-8-17</t>
  </si>
  <si>
    <t>F-9-17</t>
  </si>
  <si>
    <t>F-10-17</t>
  </si>
  <si>
    <t>F-11-17</t>
  </si>
  <si>
    <t>F-12-17</t>
  </si>
  <si>
    <t>F-13-17</t>
  </si>
  <si>
    <t>F-14-17</t>
  </si>
  <si>
    <t>F-15-17</t>
  </si>
  <si>
    <t>F-16-17</t>
  </si>
  <si>
    <t>F-17-17</t>
  </si>
  <si>
    <t>F-18-17</t>
  </si>
  <si>
    <t>F-19-17</t>
  </si>
  <si>
    <t>F-20-17</t>
  </si>
  <si>
    <t>F-21-17</t>
  </si>
  <si>
    <t>H-27-17</t>
  </si>
  <si>
    <t>H-28-17</t>
  </si>
  <si>
    <t>H-29-17</t>
  </si>
  <si>
    <t>H-30-17</t>
  </si>
  <si>
    <t>H-33-17</t>
  </si>
  <si>
    <t>H-34-17</t>
  </si>
  <si>
    <t>H-35-17</t>
  </si>
  <si>
    <t>H-36-17</t>
  </si>
  <si>
    <t>H-37-17</t>
  </si>
  <si>
    <t>H-38-17</t>
  </si>
  <si>
    <t>H-39-17</t>
  </si>
  <si>
    <t>H-40-17</t>
  </si>
  <si>
    <t>H-41-17</t>
  </si>
  <si>
    <t>H-42-17</t>
  </si>
  <si>
    <t>H-43-17</t>
  </si>
  <si>
    <t>H-44-17</t>
  </si>
  <si>
    <t>H-45-17</t>
  </si>
  <si>
    <t>H-46-17</t>
  </si>
  <si>
    <t>H-47-17</t>
  </si>
  <si>
    <t>H-48-17</t>
  </si>
  <si>
    <t>H-49-17</t>
  </si>
  <si>
    <t>H-50-17</t>
  </si>
  <si>
    <t>I-11-17</t>
  </si>
  <si>
    <t>I-12-17</t>
  </si>
  <si>
    <t>I-13-17</t>
  </si>
  <si>
    <t>I-14-17</t>
  </si>
  <si>
    <t>I-15-17</t>
  </si>
  <si>
    <t>I-16-17</t>
  </si>
  <si>
    <t>I-17-17</t>
  </si>
  <si>
    <t>I-18-17</t>
  </si>
  <si>
    <t>I-19-17</t>
  </si>
  <si>
    <t>I-20-17</t>
  </si>
  <si>
    <t>I-21-17</t>
  </si>
  <si>
    <t>J-4-17</t>
  </si>
  <si>
    <t>J-5-17</t>
  </si>
  <si>
    <t>J-6-17</t>
  </si>
  <si>
    <t>J-7-17</t>
  </si>
  <si>
    <t>J-8-17</t>
  </si>
  <si>
    <t>J-9-17</t>
  </si>
  <si>
    <t>J-10-17</t>
  </si>
  <si>
    <t>J-11-17</t>
  </si>
  <si>
    <t>J-12-17</t>
  </si>
  <si>
    <t>J-13-17</t>
  </si>
  <si>
    <t>J-14-17</t>
  </si>
  <si>
    <t>J-15-17</t>
  </si>
  <si>
    <t>K-41-17</t>
  </si>
  <si>
    <t>K-42-17</t>
  </si>
  <si>
    <t>K-43-17</t>
  </si>
  <si>
    <t>K-44-17</t>
  </si>
  <si>
    <t>K-45-17</t>
  </si>
  <si>
    <t>K-46-17</t>
  </si>
  <si>
    <t>K-47-17</t>
  </si>
  <si>
    <t>K-48-17</t>
  </si>
  <si>
    <t>K-49-17</t>
  </si>
  <si>
    <t>K-50-17</t>
  </si>
  <si>
    <t>K-51-17</t>
  </si>
  <si>
    <t>K-52-17</t>
  </si>
  <si>
    <t>K-53-17</t>
  </si>
  <si>
    <t>K-54-17</t>
  </si>
  <si>
    <t>K-55-17</t>
  </si>
  <si>
    <t>K-56-17</t>
  </si>
  <si>
    <t>K-57-17</t>
  </si>
  <si>
    <t>H-31-17</t>
  </si>
  <si>
    <t>H-32-17</t>
  </si>
  <si>
    <t xml:space="preserve">Video- Emergency Planning </t>
  </si>
  <si>
    <t xml:space="preserve">Water Rescue Boat </t>
  </si>
  <si>
    <t xml:space="preserve">One District Chief vehicle for HFD District 5 </t>
  </si>
  <si>
    <t xml:space="preserve">Master plan for Agnes Moffitt Park </t>
  </si>
  <si>
    <t xml:space="preserve">Mowing of parks, esplanades, and libraries </t>
  </si>
  <si>
    <t xml:space="preserve">New BARC Trailer </t>
  </si>
  <si>
    <t>Add a left turn lane on Wirt.Rd. heading north at Bobbitt Ln.-$120K</t>
  </si>
  <si>
    <t>Street Lights</t>
  </si>
  <si>
    <t xml:space="preserve">Gate - Former Inwood Forest Golf Course </t>
  </si>
  <si>
    <t>NTMP- $350K</t>
  </si>
  <si>
    <t>District B Hot Team- Part-Time employees</t>
  </si>
  <si>
    <t xml:space="preserve">Sponsorship for Mounted Patrol Horse District B </t>
  </si>
  <si>
    <t xml:space="preserve">Robo Calls </t>
  </si>
  <si>
    <t xml:space="preserve">Amend Inter- Local agreement </t>
  </si>
  <si>
    <t xml:space="preserve">Hot Team- Temporary Employees </t>
  </si>
  <si>
    <t xml:space="preserve">Street Lights- Imperial Valley </t>
  </si>
  <si>
    <t>Sidewalk Installation- Barron Street from Jenson to Meadow $100K</t>
  </si>
  <si>
    <t>Hike and Bike trail- Trinity Gardens Park- $100K</t>
  </si>
  <si>
    <t>Sidewalks along Crosstimbers between Hwy 59 and Lockwood- $100K</t>
  </si>
  <si>
    <t xml:space="preserve">Greenridge Sidewalk- $100K </t>
  </si>
  <si>
    <t xml:space="preserve">Hike and Bike trail- Northeast Houston - $100K </t>
  </si>
  <si>
    <t>Riverside Terrace - Speed Cushions- Initial Request ($140,950.00)</t>
  </si>
  <si>
    <t>Riverside Terrace - Speed Cushions- Initial Request ($68,400.00)</t>
  </si>
  <si>
    <t>Southwood - Speed Cushions - Initial Request ($102,175.00)</t>
  </si>
  <si>
    <t>Parking Space - 1497 Jackson (corner of Jackson and Wichita), 77004</t>
  </si>
  <si>
    <t>Carpet or Install Title - 3511 Reed Road- HPD Store Front. Initial request was $20K</t>
  </si>
  <si>
    <t>Landscaping- 6400 Block of Martin Luther King Blvd.</t>
  </si>
  <si>
    <t>Speed Cushion- South Park- NTMP: Project #6211-12 -$70K-Final Est.is $53.4K</t>
  </si>
  <si>
    <t>Speed Cushion- University Oaks-NTMP-Project #6317-13- $70K- Final Est. is $38.4K</t>
  </si>
  <si>
    <t xml:space="preserve">Marker Sign (D-12-16) South Union/ Good Hope Monument Electricity </t>
  </si>
  <si>
    <t>Fire Station 46- Saws</t>
  </si>
  <si>
    <t xml:space="preserve">HPD Overtime - Southeast </t>
  </si>
  <si>
    <t>Speed Trailers (3)</t>
  </si>
  <si>
    <t>Meadowcreek Village Park- Installation of waste bag dispenser stations</t>
  </si>
  <si>
    <t>Installation of a HAWK Pedestrian Signal- 11800 Astoria Boulevard</t>
  </si>
  <si>
    <t xml:space="preserve">Video-Danger of Storm Surge and Flooding </t>
  </si>
  <si>
    <t>Installation of additional street illumination for Krueger Way and Falcon Pass</t>
  </si>
  <si>
    <t>Speed Trailer/ Removal of Dead Trees (7)</t>
  </si>
  <si>
    <t>Funding fo rthe HPD Environmental Investigations Unit- Reduced from $50K to $30K</t>
  </si>
  <si>
    <t xml:space="preserve">Police Overtime for HPD Westside Patrol Crime Initiative </t>
  </si>
  <si>
    <t xml:space="preserve">Police Overtime for HPD Midwest Patrol Crime Initiative </t>
  </si>
  <si>
    <t>Street Striping- Various Locations in District F</t>
  </si>
  <si>
    <t>Cost of wrapping the BARC trailer</t>
  </si>
  <si>
    <t xml:space="preserve">Pick up solid waste throughout District F </t>
  </si>
  <si>
    <t>Concerte panel replacement- Bissionet From Wilcrest to Synott- Initial Request was $50,186.07</t>
  </si>
  <si>
    <t>NTMP Project: Catalina Square: NORTH: Sela Easement EAST: Kirkwood SOUTH:Beechnut WEST: Cook - Initial request was $118,400K</t>
  </si>
  <si>
    <t>NTMP- Meadows on Mews- $118,127.00</t>
  </si>
  <si>
    <t xml:space="preserve">NTMP 13 speed cushions- Cookwood- $97,776.00 </t>
  </si>
  <si>
    <t>Speed Cushions- Imperial Point V 6710-17 2 - $23.4K</t>
  </si>
  <si>
    <t xml:space="preserve">NTMP 6 speed cushions- Imperial Point III </t>
  </si>
  <si>
    <t>NTMP 4 speed cushions - Imperial Point II</t>
  </si>
  <si>
    <t xml:space="preserve">Woodland Community Center </t>
  </si>
  <si>
    <t xml:space="preserve">Clark Community Center </t>
  </si>
  <si>
    <t>Melrose Community Center</t>
  </si>
  <si>
    <t xml:space="preserve">Montie Beach Community Center </t>
  </si>
  <si>
    <t>Proctor Plaza Community Center</t>
  </si>
  <si>
    <t xml:space="preserve">Selena Quintanilla Perez Denver Harbor Community Center </t>
  </si>
  <si>
    <t xml:space="preserve">Independence Heights Community Center </t>
  </si>
  <si>
    <t xml:space="preserve">Fonde Community Center </t>
  </si>
  <si>
    <t xml:space="preserve">Moody Community Center </t>
  </si>
  <si>
    <t xml:space="preserve">Independence Heights- Community Garden </t>
  </si>
  <si>
    <t xml:space="preserve">Independence Heights- Northline </t>
  </si>
  <si>
    <t xml:space="preserve">Montie Beach Park </t>
  </si>
  <si>
    <t>Harrisburg Overpass - Art mural</t>
  </si>
  <si>
    <t>Settegast Park- Sidewalk Repair &amp;  ADA Ramp installation - $7,287.78</t>
  </si>
  <si>
    <t xml:space="preserve">Northeast Division - Video Equipment </t>
  </si>
  <si>
    <t>Northeast Division - Monoculars</t>
  </si>
  <si>
    <t xml:space="preserve">Barc Branded Mobile Trailer </t>
  </si>
  <si>
    <t xml:space="preserve">419 N Main @Hogan- Mini Mural </t>
  </si>
  <si>
    <t xml:space="preserve">144 Tidwell @Jensen - Mini Mural </t>
  </si>
  <si>
    <t>East Sunset Heights (North Main to Airline- Speed Cushions) -$204,750.00</t>
  </si>
  <si>
    <t xml:space="preserve">Houston Recovery Center </t>
  </si>
  <si>
    <t xml:space="preserve">Northeast HPD Divison - Binoculars </t>
  </si>
  <si>
    <t xml:space="preserve">Navigation Esplanade Station- 15 bike docks- single-sided station </t>
  </si>
  <si>
    <t xml:space="preserve">22 sidewalks in District H- $295,250.00 </t>
  </si>
  <si>
    <t>District I - BARC (Spay/Neuter)</t>
  </si>
  <si>
    <t>Harrisburg Overpass Mural at Hughes Street</t>
  </si>
  <si>
    <t>District I- Shopping Carts</t>
  </si>
  <si>
    <t>Repair and re-strip the basketball court at Clinton Park</t>
  </si>
  <si>
    <t>Repair and re-strip the basketball court at Charlton  Park</t>
  </si>
  <si>
    <t>Fonde Park Dog Run</t>
  </si>
  <si>
    <t xml:space="preserve">Gus Wortham Park Golf Course </t>
  </si>
  <si>
    <t xml:space="preserve">NTMP Project- El Dorado Area (3400 La Retama Drive) </t>
  </si>
  <si>
    <t>Sidewalk-Guildford from Fondren to Marinette- $55K</t>
  </si>
  <si>
    <t xml:space="preserve">"Curve Ahead" sign- 7300 Pella and 9100 Stroud </t>
  </si>
  <si>
    <t>Sidewalk- Grape, Jackwood, and Reamer in Larkwood- $122,414.00</t>
  </si>
  <si>
    <t>NTMP- El Camino del Rey between Alder and Chimney Rock - $28.2K</t>
  </si>
  <si>
    <t xml:space="preserve">HAWK Crosswalk- 9745 Bissonnet </t>
  </si>
  <si>
    <t>NTMP -- Glenshire (#6419-14) - Speed Cushions - $104,650.00</t>
  </si>
  <si>
    <t>NTMP --San Pablo (#6210-12)- Speed Cushions- $30,900.00</t>
  </si>
  <si>
    <t xml:space="preserve">NTMP-- Townwood (#6530-15)- Speed Cushions- $38,400.00 </t>
  </si>
  <si>
    <t>Wodmont Circle (3900 Block)- Sidewalk Repair- $23,517.96</t>
  </si>
  <si>
    <t>Windsor Village Park Community Center- Two (2) WiFi hotspots</t>
  </si>
  <si>
    <t xml:space="preserve">HPD Overtime- South Post Oak/West Bellfort Area civility ordinance area- Initial request was $42,499.40 </t>
  </si>
  <si>
    <t>BARC- Free Spay/Neuter Surgeries</t>
  </si>
  <si>
    <t>Linkwood Park -Tennis court/Basketball court graphic canvas</t>
  </si>
  <si>
    <t>Westwood Park -Tennis court/Basketball court graphic canvas</t>
  </si>
  <si>
    <t>Windsor Village Park - Tennis court/Basketball court graphic canvas</t>
  </si>
  <si>
    <t>Townwood Park - Tennis court/Basketball court graphic canvas</t>
  </si>
  <si>
    <t>Westbury Park- Tennis court/Basketball graphic canvas</t>
  </si>
  <si>
    <t>Hager Park- Tennis court/Basketball court graphic canvas</t>
  </si>
  <si>
    <t xml:space="preserve">Speed Trailers </t>
  </si>
  <si>
    <t>Marian Park - Two Additional Part-Time Staffers</t>
  </si>
  <si>
    <t>Captial</t>
  </si>
  <si>
    <t>HFD</t>
  </si>
  <si>
    <t>BARC</t>
  </si>
  <si>
    <t>Homeland</t>
  </si>
  <si>
    <t>City Council</t>
  </si>
  <si>
    <t>HPARD (Case for kids)</t>
  </si>
  <si>
    <t>District D</t>
  </si>
  <si>
    <t xml:space="preserve">Planning &amp; Development </t>
  </si>
  <si>
    <t>GSD/HFD</t>
  </si>
  <si>
    <t>ECODEVO</t>
  </si>
  <si>
    <t>Street Sweep - Clear Lake and Kingwood</t>
  </si>
  <si>
    <t>Speed Trailers- $7,773.00</t>
  </si>
  <si>
    <t xml:space="preserve">HPD </t>
  </si>
  <si>
    <t>Sidewalk- North side of Kingwood Drive</t>
  </si>
  <si>
    <t>PIT</t>
  </si>
  <si>
    <t>ARA/BARC</t>
  </si>
  <si>
    <t>East Corner of Chimney Rock and Gulfton- $2,511.72</t>
  </si>
  <si>
    <t>Renwick esplanade and road from Green Ash Dr. to Westpark- $3,534.18</t>
  </si>
  <si>
    <t xml:space="preserve">Street Lights </t>
  </si>
  <si>
    <t xml:space="preserve">Burnett Bayland Park- Construction of Fence </t>
  </si>
  <si>
    <t>DON/SWMD</t>
  </si>
  <si>
    <t>E-31-17</t>
  </si>
  <si>
    <t xml:space="preserve">Sidewalk - Kingwood </t>
  </si>
  <si>
    <t>El Dorado Blvd. between I45 and Beemer Rd.</t>
  </si>
  <si>
    <t>In process</t>
  </si>
  <si>
    <t xml:space="preserve">Metro </t>
  </si>
  <si>
    <t>DIFFERENCE</t>
  </si>
  <si>
    <t>FY2017 BUDGET</t>
  </si>
  <si>
    <t>FY2016 ROLLOVER</t>
  </si>
  <si>
    <t>TOTAL FY2017 BUDGET</t>
  </si>
  <si>
    <t>Maplre Tree Drive - sidewalks - $20K</t>
  </si>
  <si>
    <t>Curb repair -6300 Block of Kingpost - $6.5k</t>
  </si>
  <si>
    <t>Jeff Weatherford's project - $500k</t>
  </si>
  <si>
    <t>Asphalt overlay- Initial request $499.7K</t>
  </si>
  <si>
    <t>Sidewalk repair - Murr Way from Fairgreen Ln to Selinsky - $105,752.16</t>
  </si>
  <si>
    <t>HAWK Pedestrian Signal - $29,322.84</t>
  </si>
  <si>
    <t>Concrete Panel Replacement - Northpark &amp; Woodbridge Drive - $14,112.70</t>
  </si>
  <si>
    <t>Street Repairs - $76,665.81</t>
  </si>
  <si>
    <t>Bay Area Blvd. from Middlebrook to El Camino Real-Curb Repairs - $44,545.02</t>
  </si>
  <si>
    <t>Bay Area Boulevard from El Camino Real to University Drive- Road Repair - $364,676.47</t>
  </si>
  <si>
    <t>NTMP 4 speed cushions - Imperial Point IV- $30K</t>
  </si>
  <si>
    <t>NTMP 8 speed cushions - Briarmeadow South -$62,110.93</t>
  </si>
  <si>
    <t>NTMP #6004-10 - Briar Grove - $64,248.42</t>
  </si>
  <si>
    <t>NTMP #6013-10 - LaFayette - $48K</t>
  </si>
  <si>
    <t>Sidewalk Construction - west side of Sage from San Felipe to Chevy Chase - $77K</t>
  </si>
  <si>
    <t>Afton Oaks 3 Projects - $93,551.58</t>
  </si>
  <si>
    <t>Various Panel Replacements - $217.2k</t>
  </si>
  <si>
    <t>Mason Park - Trail/Sidewalk - $500k</t>
  </si>
  <si>
    <t>Traffic Calming Devices - $30k</t>
  </si>
  <si>
    <t>ADA Ramps- Sharpstown Sec.2 - $113.3K</t>
  </si>
  <si>
    <t>Sidewalk- Fondren From Bissonnet to Wanda- $250K</t>
  </si>
  <si>
    <t>NTMP- De Moss and Tarnef - $13.5</t>
  </si>
  <si>
    <t>Housing/Mayor's Homelsee Initiatives</t>
  </si>
  <si>
    <t>Magnolia Multi Service Center Food Drive</t>
  </si>
  <si>
    <t>Sidewalk and Curb Repair - Quail Feather (Quail Gully Ct. to Lonesome) - $3,957.60</t>
  </si>
  <si>
    <t>Sidewalk Repair and Installed Handicapped Accessible Ramps - Furlong (South Gessner to Ripple Glen) - $14,774.40</t>
  </si>
  <si>
    <t>Sidewalk Repair and Installed Handicapped Accessible Ramps - Southmeadow (South Gessner to Ripple Glen) - $4,550.40</t>
  </si>
  <si>
    <t>Sidewalk Repair and Installed Handicapped Accessible Ramps - Fawn Terrace (South Gessner to Ripple Glen) - $13,941.60</t>
  </si>
  <si>
    <t>Sidewalk Repair and Installed Handicapped Accessible Ramps - Ripple Glen Dr. (Furlong to Triple Crown) - $10,278</t>
  </si>
  <si>
    <t>Sidewalk Repair and Installed Handicapped Accessible Ramps - Ripple Glen Dr. (Fawn Terrace to Candlegreen) - $4,680</t>
  </si>
  <si>
    <t>Curb Repair - Santa Teresa (Tidewater to Trail Lake) - $3,525.60</t>
  </si>
  <si>
    <t>Sidewalk and Curb Repair - Summer Quail Dr. (Quail Meadow to Quail Call) - $13,545.60</t>
  </si>
  <si>
    <t>Sidewalk and Curb Repair - Quail Vista (Quail Park to dead-end) - $1,435.20</t>
  </si>
  <si>
    <t>Sidewalk and Curb Repair - Lost Quail (Quail Croft to Quail View) - $12,732</t>
  </si>
  <si>
    <t>Sidewalk Repair and Installed Handicapped Accessible Ramps - Sandy Glen (dead-end of cul-de-sac to Ripple Glen) - 7,099.20</t>
  </si>
  <si>
    <t>Sidewalk Repair and Installed Handicapped Accessible Ramps - Ripple Glen Dr. (Dawnridge to Southmeadow) - $4,284</t>
  </si>
  <si>
    <t>Sidewalk repair - Bridlington (Sheringham to Croquet) - $37,122</t>
  </si>
  <si>
    <t>Sidewalk repair - Quail Run (Quail View to Quailcrest) - $22,952.16</t>
  </si>
  <si>
    <t>Sidewalk repair &amp; ADA ramp installation - South Garden (Windy Dunes to Misty Ridge Ln.) - $31,468.14</t>
  </si>
  <si>
    <t>Sidewalk repair &amp; ADA ramp installation - Dawnridge (South Gessner to Ripple Glen) - $17,986.92</t>
  </si>
  <si>
    <t>Sidewalk repair &amp; ADA ramp installation - Trail Lake (Sunshadow to Knotty Oaks Trail) - $44,629.20</t>
  </si>
  <si>
    <t>Sidewalk repair - Knotty Oak Trail (Stancliff to end of cul-de-sac) - $45,333</t>
  </si>
  <si>
    <t xml:space="preserve">NTMP -- Willow Glen (#6420-14)- Speed Cushions - $115,650.00 </t>
  </si>
  <si>
    <t>Sidewalk Repair Abide (Tiffany to Oakham)</t>
  </si>
  <si>
    <t>Teach Assistant Scholarship</t>
  </si>
  <si>
    <t>Literacy and Training</t>
  </si>
  <si>
    <t xml:space="preserve">Exercise Equipment </t>
  </si>
  <si>
    <t>Hpard</t>
  </si>
  <si>
    <t>NTMP 9 Speed cushions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</si>
</sst>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_(* #,##0_);_(* \(#,##0\);_(* &quot;-&quot;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E7A74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/>
    </xf>
    <xf numFmtId="8" fontId="1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Fill="1"/>
    <xf numFmtId="0" fontId="2" fillId="5" borderId="1" xfId="0" applyFont="1" applyFill="1" applyBorder="1" applyAlignment="1">
      <alignment horizontal="left"/>
    </xf>
    <xf numFmtId="14" fontId="6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8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8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14" fontId="6" fillId="4" borderId="1" xfId="0" applyNumberFormat="1" applyFont="1" applyFill="1" applyBorder="1" applyAlignment="1">
      <alignment horizontal="right"/>
    </xf>
    <xf numFmtId="8" fontId="6" fillId="4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right"/>
    </xf>
    <xf numFmtId="8" fontId="4" fillId="5" borderId="1" xfId="0" applyNumberFormat="1" applyFont="1" applyFill="1" applyBorder="1" applyAlignment="1">
      <alignment horizontal="right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8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0" fontId="12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3" borderId="1" xfId="0" applyNumberFormat="1" applyFont="1" applyFill="1" applyBorder="1"/>
    <xf numFmtId="8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/>
    <xf numFmtId="0" fontId="13" fillId="3" borderId="3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right"/>
    </xf>
    <xf numFmtId="14" fontId="10" fillId="5" borderId="1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/>
    </xf>
    <xf numFmtId="8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3" fontId="1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8" fontId="4" fillId="4" borderId="1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right"/>
    </xf>
    <xf numFmtId="14" fontId="10" fillId="4" borderId="1" xfId="0" applyNumberFormat="1" applyFont="1" applyFill="1" applyBorder="1" applyAlignment="1">
      <alignment horizontal="right"/>
    </xf>
    <xf numFmtId="8" fontId="10" fillId="4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8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8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0" fillId="4" borderId="1" xfId="0" applyNumberFormat="1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14" fontId="14" fillId="5" borderId="1" xfId="0" applyNumberFormat="1" applyFont="1" applyFill="1" applyBorder="1" applyAlignment="1">
      <alignment horizontal="right"/>
    </xf>
    <xf numFmtId="8" fontId="14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16" fillId="6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5" borderId="1" xfId="0" applyNumberFormat="1" applyFont="1" applyFill="1" applyBorder="1"/>
    <xf numFmtId="0" fontId="1" fillId="4" borderId="1" xfId="0" applyNumberFormat="1" applyFont="1" applyFill="1" applyBorder="1"/>
    <xf numFmtId="0" fontId="14" fillId="4" borderId="1" xfId="0" applyFont="1" applyFill="1" applyBorder="1" applyAlignment="1">
      <alignment horizontal="right"/>
    </xf>
    <xf numFmtId="14" fontId="14" fillId="4" borderId="1" xfId="0" applyNumberFormat="1" applyFont="1" applyFill="1" applyBorder="1" applyAlignment="1">
      <alignment horizontal="right"/>
    </xf>
    <xf numFmtId="8" fontId="14" fillId="4" borderId="1" xfId="0" applyNumberFormat="1" applyFont="1" applyFill="1" applyBorder="1" applyAlignment="1">
      <alignment horizontal="right"/>
    </xf>
    <xf numFmtId="0" fontId="14" fillId="4" borderId="1" xfId="0" applyNumberFormat="1" applyFont="1" applyFill="1" applyBorder="1"/>
    <xf numFmtId="0" fontId="14" fillId="4" borderId="1" xfId="0" applyFont="1" applyFill="1" applyBorder="1" applyAlignment="1">
      <alignment wrapText="1"/>
    </xf>
    <xf numFmtId="0" fontId="10" fillId="4" borderId="1" xfId="0" applyFont="1" applyFill="1" applyBorder="1"/>
    <xf numFmtId="0" fontId="10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8" fontId="0" fillId="0" borderId="4" xfId="0" applyNumberFormat="1" applyBorder="1"/>
    <xf numFmtId="8" fontId="0" fillId="0" borderId="5" xfId="0" applyNumberFormat="1" applyBorder="1"/>
    <xf numFmtId="0" fontId="1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right"/>
    </xf>
    <xf numFmtId="14" fontId="14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8" fontId="14" fillId="7" borderId="1" xfId="0" applyNumberFormat="1" applyFont="1" applyFill="1" applyBorder="1" applyAlignment="1">
      <alignment horizontal="right"/>
    </xf>
    <xf numFmtId="0" fontId="14" fillId="7" borderId="1" xfId="0" applyNumberFormat="1" applyFont="1" applyFill="1" applyBorder="1"/>
    <xf numFmtId="0" fontId="14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right"/>
    </xf>
    <xf numFmtId="8" fontId="1" fillId="8" borderId="1" xfId="0" applyNumberFormat="1" applyFont="1" applyFill="1" applyBorder="1" applyAlignment="1">
      <alignment horizontal="right"/>
    </xf>
    <xf numFmtId="0" fontId="1" fillId="8" borderId="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4" fontId="4" fillId="8" borderId="1" xfId="0" applyNumberFormat="1" applyFont="1" applyFill="1" applyBorder="1" applyAlignment="1">
      <alignment horizontal="right"/>
    </xf>
    <xf numFmtId="3" fontId="1" fillId="8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14" fontId="1" fillId="8" borderId="1" xfId="0" applyNumberFormat="1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14" fontId="6" fillId="8" borderId="1" xfId="0" applyNumberFormat="1" applyFont="1" applyFill="1" applyBorder="1" applyAlignment="1">
      <alignment horizontal="right"/>
    </xf>
    <xf numFmtId="8" fontId="6" fillId="8" borderId="1" xfId="0" applyNumberFormat="1" applyFont="1" applyFill="1" applyBorder="1" applyAlignment="1">
      <alignment horizontal="right"/>
    </xf>
    <xf numFmtId="0" fontId="6" fillId="8" borderId="1" xfId="0" applyFont="1" applyFill="1" applyBorder="1"/>
    <xf numFmtId="0" fontId="6" fillId="8" borderId="1" xfId="0" applyFont="1" applyFill="1" applyBorder="1" applyAlignment="1">
      <alignment wrapText="1"/>
    </xf>
    <xf numFmtId="8" fontId="4" fillId="8" borderId="1" xfId="0" applyNumberFormat="1" applyFont="1" applyFill="1" applyBorder="1" applyAlignment="1">
      <alignment horizontal="right"/>
    </xf>
    <xf numFmtId="0" fontId="1" fillId="8" borderId="1" xfId="0" applyNumberFormat="1" applyFont="1" applyFill="1" applyBorder="1"/>
    <xf numFmtId="0" fontId="14" fillId="8" borderId="1" xfId="0" applyFont="1" applyFill="1" applyBorder="1" applyAlignment="1">
      <alignment horizontal="right"/>
    </xf>
    <xf numFmtId="14" fontId="14" fillId="8" borderId="1" xfId="0" applyNumberFormat="1" applyFont="1" applyFill="1" applyBorder="1" applyAlignment="1">
      <alignment horizontal="right"/>
    </xf>
    <xf numFmtId="8" fontId="14" fillId="8" borderId="1" xfId="0" applyNumberFormat="1" applyFont="1" applyFill="1" applyBorder="1" applyAlignment="1">
      <alignment horizontal="right"/>
    </xf>
    <xf numFmtId="0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14" fontId="4" fillId="9" borderId="1" xfId="0" applyNumberFormat="1" applyFont="1" applyFill="1" applyBorder="1" applyAlignment="1">
      <alignment horizontal="right"/>
    </xf>
    <xf numFmtId="3" fontId="1" fillId="9" borderId="1" xfId="0" applyNumberFormat="1" applyFont="1" applyFill="1" applyBorder="1" applyAlignment="1">
      <alignment horizontal="right"/>
    </xf>
    <xf numFmtId="8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left"/>
    </xf>
    <xf numFmtId="14" fontId="1" fillId="9" borderId="1" xfId="0" applyNumberFormat="1" applyFont="1" applyFill="1" applyBorder="1" applyAlignment="1">
      <alignment horizontal="right"/>
    </xf>
    <xf numFmtId="0" fontId="14" fillId="9" borderId="1" xfId="0" applyFont="1" applyFill="1" applyBorder="1" applyAlignment="1">
      <alignment horizontal="right"/>
    </xf>
    <xf numFmtId="14" fontId="14" fillId="9" borderId="1" xfId="0" applyNumberFormat="1" applyFont="1" applyFill="1" applyBorder="1" applyAlignment="1">
      <alignment horizontal="right"/>
    </xf>
    <xf numFmtId="8" fontId="14" fillId="9" borderId="1" xfId="0" applyNumberFormat="1" applyFont="1" applyFill="1" applyBorder="1" applyAlignment="1">
      <alignment horizontal="right"/>
    </xf>
    <xf numFmtId="0" fontId="14" fillId="9" borderId="1" xfId="0" applyNumberFormat="1" applyFont="1" applyFill="1" applyBorder="1"/>
    <xf numFmtId="0" fontId="14" fillId="9" borderId="1" xfId="0" applyFont="1" applyFill="1" applyBorder="1" applyAlignment="1">
      <alignment wrapText="1"/>
    </xf>
    <xf numFmtId="0" fontId="1" fillId="9" borderId="1" xfId="0" applyNumberFormat="1" applyFont="1" applyFill="1" applyBorder="1"/>
    <xf numFmtId="3" fontId="6" fillId="8" borderId="1" xfId="0" applyNumberFormat="1" applyFont="1" applyFill="1" applyBorder="1" applyAlignment="1">
      <alignment horizontal="right"/>
    </xf>
    <xf numFmtId="0" fontId="6" fillId="8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right"/>
    </xf>
    <xf numFmtId="14" fontId="10" fillId="8" borderId="1" xfId="0" applyNumberFormat="1" applyFont="1" applyFill="1" applyBorder="1" applyAlignment="1">
      <alignment horizontal="right"/>
    </xf>
    <xf numFmtId="8" fontId="10" fillId="8" borderId="1" xfId="0" applyNumberFormat="1" applyFont="1" applyFill="1" applyBorder="1" applyAlignment="1">
      <alignment horizontal="right"/>
    </xf>
    <xf numFmtId="0" fontId="10" fillId="8" borderId="1" xfId="0" applyFont="1" applyFill="1" applyBorder="1"/>
    <xf numFmtId="0" fontId="10" fillId="8" borderId="1" xfId="0" applyFont="1" applyFill="1" applyBorder="1" applyAlignment="1">
      <alignment wrapText="1"/>
    </xf>
    <xf numFmtId="3" fontId="10" fillId="8" borderId="1" xfId="0" applyNumberFormat="1" applyFont="1" applyFill="1" applyBorder="1" applyAlignment="1">
      <alignment horizontal="right"/>
    </xf>
    <xf numFmtId="0" fontId="10" fillId="8" borderId="1" xfId="0" applyNumberFormat="1" applyFont="1" applyFill="1" applyBorder="1"/>
    <xf numFmtId="0" fontId="0" fillId="7" borderId="0" xfId="0" applyFill="1" applyBorder="1" applyAlignment="1">
      <alignment vertical="top"/>
    </xf>
    <xf numFmtId="0" fontId="0" fillId="9" borderId="0" xfId="0" applyFill="1" applyBorder="1" applyAlignment="1">
      <alignment vertical="top"/>
    </xf>
    <xf numFmtId="0" fontId="0" fillId="8" borderId="0" xfId="0" applyFill="1" applyBorder="1" applyAlignment="1">
      <alignment vertical="top"/>
    </xf>
    <xf numFmtId="0" fontId="14" fillId="8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 wrapText="1"/>
    </xf>
    <xf numFmtId="1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8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0" fillId="8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left"/>
    </xf>
    <xf numFmtId="0" fontId="14" fillId="9" borderId="1" xfId="0" applyNumberFormat="1" applyFont="1" applyFill="1" applyBorder="1" applyAlignment="1">
      <alignment horizontal="center"/>
    </xf>
    <xf numFmtId="14" fontId="1" fillId="7" borderId="1" xfId="0" applyNumberFormat="1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1" fillId="7" borderId="1" xfId="0" applyNumberFormat="1" applyFont="1" applyFill="1" applyBorder="1"/>
    <xf numFmtId="0" fontId="1" fillId="7" borderId="1" xfId="0" applyFont="1" applyFill="1" applyBorder="1" applyAlignment="1">
      <alignment wrapText="1"/>
    </xf>
    <xf numFmtId="0" fontId="0" fillId="4" borderId="0" xfId="0" applyFill="1"/>
    <xf numFmtId="0" fontId="0" fillId="8" borderId="0" xfId="0" applyFill="1"/>
    <xf numFmtId="0" fontId="11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right"/>
    </xf>
    <xf numFmtId="14" fontId="10" fillId="7" borderId="1" xfId="0" applyNumberFormat="1" applyFont="1" applyFill="1" applyBorder="1" applyAlignment="1">
      <alignment horizontal="right"/>
    </xf>
    <xf numFmtId="8" fontId="10" fillId="7" borderId="1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wrapText="1"/>
    </xf>
    <xf numFmtId="0" fontId="0" fillId="7" borderId="0" xfId="0" applyFill="1"/>
    <xf numFmtId="0" fontId="17" fillId="8" borderId="0" xfId="0" applyFont="1" applyFill="1"/>
    <xf numFmtId="0" fontId="0" fillId="5" borderId="0" xfId="0" applyFill="1"/>
    <xf numFmtId="0" fontId="0" fillId="9" borderId="0" xfId="0" applyFill="1"/>
    <xf numFmtId="0" fontId="3" fillId="7" borderId="1" xfId="0" applyFont="1" applyFill="1" applyBorder="1" applyAlignment="1">
      <alignment horizontal="left"/>
    </xf>
    <xf numFmtId="14" fontId="4" fillId="7" borderId="1" xfId="0" applyNumberFormat="1" applyFont="1" applyFill="1" applyBorder="1" applyAlignment="1">
      <alignment horizontal="right"/>
    </xf>
    <xf numFmtId="8" fontId="4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10" fillId="7" borderId="1" xfId="0" applyNumberFormat="1" applyFont="1" applyFill="1" applyBorder="1"/>
    <xf numFmtId="0" fontId="10" fillId="7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right"/>
    </xf>
    <xf numFmtId="14" fontId="10" fillId="9" borderId="1" xfId="0" applyNumberFormat="1" applyFont="1" applyFill="1" applyBorder="1" applyAlignment="1">
      <alignment horizontal="right"/>
    </xf>
    <xf numFmtId="8" fontId="10" fillId="9" borderId="1" xfId="0" applyNumberFormat="1" applyFont="1" applyFill="1" applyBorder="1" applyAlignment="1">
      <alignment horizontal="right"/>
    </xf>
    <xf numFmtId="0" fontId="10" fillId="9" borderId="1" xfId="0" applyFont="1" applyFill="1" applyBorder="1" applyAlignment="1">
      <alignment wrapText="1"/>
    </xf>
    <xf numFmtId="0" fontId="10" fillId="8" borderId="1" xfId="0" applyNumberFormat="1" applyFont="1" applyFill="1" applyBorder="1" applyAlignment="1">
      <alignment horizontal="center"/>
    </xf>
    <xf numFmtId="0" fontId="14" fillId="7" borderId="1" xfId="0" applyNumberFormat="1" applyFont="1" applyFill="1" applyBorder="1" applyAlignment="1">
      <alignment horizontal="center"/>
    </xf>
    <xf numFmtId="8" fontId="5" fillId="8" borderId="1" xfId="0" applyNumberFormat="1" applyFont="1" applyFill="1" applyBorder="1" applyAlignment="1">
      <alignment wrapText="1"/>
    </xf>
    <xf numFmtId="165" fontId="4" fillId="8" borderId="1" xfId="0" applyNumberFormat="1" applyFont="1" applyFill="1" applyBorder="1" applyAlignment="1">
      <alignment horizontal="right"/>
    </xf>
    <xf numFmtId="165" fontId="4" fillId="7" borderId="1" xfId="0" applyNumberFormat="1" applyFont="1" applyFill="1" applyBorder="1" applyAlignment="1">
      <alignment horizontal="right"/>
    </xf>
    <xf numFmtId="14" fontId="6" fillId="7" borderId="1" xfId="0" applyNumberFormat="1" applyFont="1" applyFill="1" applyBorder="1" applyAlignment="1">
      <alignment horizontal="right"/>
    </xf>
    <xf numFmtId="8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/>
    <xf numFmtId="0" fontId="6" fillId="7" borderId="1" xfId="0" applyFont="1" applyFill="1" applyBorder="1" applyAlignment="1">
      <alignment wrapText="1"/>
    </xf>
    <xf numFmtId="8" fontId="4" fillId="9" borderId="1" xfId="0" applyNumberFormat="1" applyFont="1" applyFill="1" applyBorder="1" applyAlignment="1">
      <alignment horizontal="right"/>
    </xf>
    <xf numFmtId="0" fontId="5" fillId="9" borderId="1" xfId="0" applyFont="1" applyFill="1" applyBorder="1"/>
    <xf numFmtId="0" fontId="5" fillId="9" borderId="1" xfId="0" applyFont="1" applyFill="1" applyBorder="1" applyAlignment="1">
      <alignment wrapText="1"/>
    </xf>
    <xf numFmtId="0" fontId="10" fillId="9" borderId="1" xfId="0" applyFont="1" applyFill="1" applyBorder="1"/>
    <xf numFmtId="8" fontId="0" fillId="0" borderId="0" xfId="0" applyNumberFormat="1" applyFill="1"/>
    <xf numFmtId="0" fontId="17" fillId="0" borderId="0" xfId="0" applyFont="1" applyFill="1"/>
    <xf numFmtId="0" fontId="10" fillId="9" borderId="1" xfId="0" applyNumberFormat="1" applyFont="1" applyFill="1" applyBorder="1"/>
    <xf numFmtId="14" fontId="6" fillId="9" borderId="1" xfId="0" applyNumberFormat="1" applyFont="1" applyFill="1" applyBorder="1" applyAlignment="1">
      <alignment horizontal="right"/>
    </xf>
    <xf numFmtId="8" fontId="6" fillId="9" borderId="1" xfId="0" applyNumberFormat="1" applyFont="1" applyFill="1" applyBorder="1" applyAlignment="1">
      <alignment horizontal="right"/>
    </xf>
    <xf numFmtId="0" fontId="6" fillId="9" borderId="1" xfId="0" applyFont="1" applyFill="1" applyBorder="1"/>
    <xf numFmtId="0" fontId="6" fillId="9" borderId="1" xfId="0" applyFont="1" applyFill="1" applyBorder="1" applyAlignment="1">
      <alignment wrapText="1"/>
    </xf>
    <xf numFmtId="0" fontId="6" fillId="9" borderId="1" xfId="0" applyFont="1" applyFill="1" applyBorder="1" applyAlignment="1">
      <alignment horizontal="right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6" displayName="Table6" ref="A1:K319" totalsRowCount="1" headerRowDxfId="25" dataDxfId="24" totalsRowDxfId="23" totalsRowBorderDxfId="22">
  <autoFilter ref="A1:K318"/>
  <tableColumns count="11">
    <tableColumn id="1" name="Project Name" dataDxfId="21" totalsRowDxfId="20"/>
    <tableColumn id="2" name="District" dataDxfId="19" totalsRowDxfId="18"/>
    <tableColumn id="14" name="Title" dataDxfId="17" totalsRowDxfId="16"/>
    <tableColumn id="17" name="Date Sent" dataDxfId="15" totalsRowDxfId="14"/>
    <tableColumn id="3" name="Department" dataDxfId="13" totalsRowDxfId="12"/>
    <tableColumn id="18" name="Funds" dataDxfId="11" totalsRowDxfId="10"/>
    <tableColumn id="19" name="Max Spend" totalsRowFunction="custom" dataDxfId="9" totalsRowDxfId="8">
      <totalsRowFormula>+G32+G49+G57+G99+G131+G153+G168+G219+G242+G259+G318</totalsRowFormula>
    </tableColumn>
    <tableColumn id="5" name="YTD Expenses" totalsRowFunction="custom" dataDxfId="7" totalsRowDxfId="6">
      <totalsRowFormula>+H32+H49+H57+H99+H131+H153+H168+H219+H242+H259+H318</totalsRowFormula>
    </tableColumn>
    <tableColumn id="4" name="Status" dataDxfId="5" totalsRowDxfId="4"/>
    <tableColumn id="6" name="WBS" dataDxfId="3" totalsRowDxfId="2"/>
    <tableColumn id="7" name="Comment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K331"/>
  <sheetViews>
    <sheetView tabSelected="1" zoomScale="90" zoomScaleNormal="90" workbookViewId="0">
      <selection activeCell="K324" sqref="K324"/>
    </sheetView>
  </sheetViews>
  <sheetFormatPr defaultRowHeight="15" x14ac:dyDescent="0.25"/>
  <cols>
    <col min="1" max="1" width="15.42578125" bestFit="1" customWidth="1"/>
    <col min="2" max="2" width="9.5703125" bestFit="1" customWidth="1"/>
    <col min="3" max="3" width="101" style="5" bestFit="1" customWidth="1"/>
    <col min="4" max="4" width="11.85546875" customWidth="1"/>
    <col min="5" max="5" width="21" customWidth="1"/>
    <col min="6" max="6" width="9.85546875" customWidth="1"/>
    <col min="7" max="7" width="14.5703125" customWidth="1"/>
    <col min="8" max="8" width="14.5703125" style="11" customWidth="1"/>
    <col min="9" max="9" width="10.7109375" customWidth="1"/>
    <col min="10" max="10" width="22" style="13" customWidth="1"/>
    <col min="11" max="11" width="64.42578125" customWidth="1"/>
    <col min="12" max="13" width="9.140625" style="13"/>
    <col min="14" max="14" width="9.85546875" style="13" bestFit="1" customWidth="1"/>
    <col min="15" max="15" width="10.85546875" style="13" bestFit="1" customWidth="1"/>
    <col min="16" max="167" width="9.140625" style="13"/>
  </cols>
  <sheetData>
    <row r="1" spans="1:167" x14ac:dyDescent="0.25">
      <c r="A1" s="6" t="s">
        <v>0</v>
      </c>
      <c r="B1" s="6" t="s">
        <v>7</v>
      </c>
      <c r="C1" s="6" t="s">
        <v>6</v>
      </c>
      <c r="D1" s="6" t="s">
        <v>4</v>
      </c>
      <c r="E1" s="6" t="s">
        <v>2</v>
      </c>
      <c r="F1" s="6" t="s">
        <v>1</v>
      </c>
      <c r="G1" s="6" t="s">
        <v>3</v>
      </c>
      <c r="H1" s="6" t="s">
        <v>22</v>
      </c>
      <c r="I1" s="6" t="s">
        <v>11</v>
      </c>
      <c r="J1" s="6" t="s">
        <v>23</v>
      </c>
      <c r="K1" s="6" t="s">
        <v>24</v>
      </c>
    </row>
    <row r="2" spans="1:167" s="11" customFormat="1" x14ac:dyDescent="0.25">
      <c r="A2" s="123" t="s">
        <v>320</v>
      </c>
      <c r="B2" s="124" t="s">
        <v>17</v>
      </c>
      <c r="C2" s="125" t="s">
        <v>321</v>
      </c>
      <c r="D2" s="123"/>
      <c r="E2" s="125" t="s">
        <v>30</v>
      </c>
      <c r="F2" s="123" t="s">
        <v>5</v>
      </c>
      <c r="G2" s="126">
        <v>0</v>
      </c>
      <c r="H2" s="126">
        <v>627.30999999999995</v>
      </c>
      <c r="I2" s="123"/>
      <c r="J2" s="127"/>
      <c r="K2" s="12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x14ac:dyDescent="0.25">
      <c r="A3" s="62" t="s">
        <v>60</v>
      </c>
      <c r="B3" s="35" t="s">
        <v>17</v>
      </c>
      <c r="C3" s="16" t="s">
        <v>42</v>
      </c>
      <c r="D3" s="36"/>
      <c r="E3" s="64" t="s">
        <v>55</v>
      </c>
      <c r="F3" s="65" t="s">
        <v>5</v>
      </c>
      <c r="G3" s="20">
        <v>0</v>
      </c>
      <c r="H3" s="20">
        <v>0</v>
      </c>
      <c r="I3" s="20"/>
      <c r="J3" s="66"/>
      <c r="K3" s="67"/>
    </row>
    <row r="4" spans="1:167" x14ac:dyDescent="0.25">
      <c r="A4" s="123" t="s">
        <v>61</v>
      </c>
      <c r="B4" s="128" t="s">
        <v>17</v>
      </c>
      <c r="C4" s="125" t="s">
        <v>43</v>
      </c>
      <c r="D4" s="129"/>
      <c r="E4" s="130" t="s">
        <v>30</v>
      </c>
      <c r="F4" s="131" t="s">
        <v>5</v>
      </c>
      <c r="G4" s="126">
        <v>6000</v>
      </c>
      <c r="H4" s="126">
        <v>6000</v>
      </c>
      <c r="I4" s="126"/>
      <c r="J4" s="132"/>
      <c r="K4" s="133"/>
    </row>
    <row r="5" spans="1:167" s="11" customFormat="1" x14ac:dyDescent="0.25">
      <c r="A5" s="148" t="s">
        <v>62</v>
      </c>
      <c r="B5" s="149" t="s">
        <v>17</v>
      </c>
      <c r="C5" s="150" t="s">
        <v>600</v>
      </c>
      <c r="D5" s="151"/>
      <c r="E5" s="152" t="s">
        <v>29</v>
      </c>
      <c r="F5" s="150" t="s">
        <v>58</v>
      </c>
      <c r="G5" s="153">
        <v>0</v>
      </c>
      <c r="H5" s="153">
        <v>0</v>
      </c>
      <c r="I5" s="153"/>
      <c r="J5" s="154"/>
      <c r="K5" s="15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</row>
    <row r="6" spans="1:167" s="11" customFormat="1" x14ac:dyDescent="0.25">
      <c r="A6" s="62" t="s">
        <v>63</v>
      </c>
      <c r="B6" s="35" t="s">
        <v>17</v>
      </c>
      <c r="C6" s="16" t="s">
        <v>44</v>
      </c>
      <c r="D6" s="36"/>
      <c r="E6" s="64" t="s">
        <v>29</v>
      </c>
      <c r="F6" s="16" t="s">
        <v>58</v>
      </c>
      <c r="G6" s="20">
        <v>0</v>
      </c>
      <c r="H6" s="20">
        <v>0</v>
      </c>
      <c r="I6" s="20"/>
      <c r="J6" s="63"/>
      <c r="K6" s="2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</row>
    <row r="7" spans="1:167" s="11" customFormat="1" x14ac:dyDescent="0.25">
      <c r="A7" s="123" t="s">
        <v>64</v>
      </c>
      <c r="B7" s="124" t="s">
        <v>17</v>
      </c>
      <c r="C7" s="125" t="s">
        <v>45</v>
      </c>
      <c r="D7" s="134"/>
      <c r="E7" s="130" t="s">
        <v>33</v>
      </c>
      <c r="F7" s="125" t="s">
        <v>5</v>
      </c>
      <c r="G7" s="126">
        <v>403.65</v>
      </c>
      <c r="H7" s="126">
        <v>403.65</v>
      </c>
      <c r="I7" s="126"/>
      <c r="J7" s="132"/>
      <c r="K7" s="13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</row>
    <row r="8" spans="1:167" s="11" customFormat="1" x14ac:dyDescent="0.25">
      <c r="A8" s="123" t="s">
        <v>65</v>
      </c>
      <c r="B8" s="124" t="s">
        <v>17</v>
      </c>
      <c r="C8" s="125" t="s">
        <v>47</v>
      </c>
      <c r="D8" s="137"/>
      <c r="E8" s="130" t="s">
        <v>29</v>
      </c>
      <c r="F8" s="125" t="s">
        <v>5</v>
      </c>
      <c r="G8" s="138">
        <v>75000</v>
      </c>
      <c r="H8" s="126">
        <v>96931.17</v>
      </c>
      <c r="I8" s="138"/>
      <c r="J8" s="139"/>
      <c r="K8" s="140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</row>
    <row r="9" spans="1:167" s="11" customFormat="1" x14ac:dyDescent="0.25">
      <c r="A9" s="123" t="s">
        <v>66</v>
      </c>
      <c r="B9" s="124" t="s">
        <v>17</v>
      </c>
      <c r="C9" s="125" t="s">
        <v>48</v>
      </c>
      <c r="D9" s="137"/>
      <c r="E9" s="130" t="s">
        <v>29</v>
      </c>
      <c r="F9" s="125" t="s">
        <v>5</v>
      </c>
      <c r="G9" s="138">
        <v>75000</v>
      </c>
      <c r="H9" s="126">
        <v>48056.54</v>
      </c>
      <c r="I9" s="138"/>
      <c r="J9" s="139"/>
      <c r="K9" s="140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</row>
    <row r="10" spans="1:167" x14ac:dyDescent="0.25">
      <c r="A10" s="123" t="s">
        <v>67</v>
      </c>
      <c r="B10" s="124" t="s">
        <v>17</v>
      </c>
      <c r="C10" s="125" t="s">
        <v>46</v>
      </c>
      <c r="D10" s="129"/>
      <c r="E10" s="130" t="s">
        <v>29</v>
      </c>
      <c r="F10" s="125" t="s">
        <v>5</v>
      </c>
      <c r="G10" s="141">
        <v>30000</v>
      </c>
      <c r="H10" s="126">
        <v>26719.72</v>
      </c>
      <c r="I10" s="141"/>
      <c r="J10" s="132"/>
      <c r="K10" s="133"/>
    </row>
    <row r="11" spans="1:167" s="11" customFormat="1" x14ac:dyDescent="0.25">
      <c r="A11" s="123" t="s">
        <v>68</v>
      </c>
      <c r="B11" s="124" t="s">
        <v>17</v>
      </c>
      <c r="C11" s="125" t="s">
        <v>49</v>
      </c>
      <c r="D11" s="137"/>
      <c r="E11" s="130" t="s">
        <v>29</v>
      </c>
      <c r="F11" s="125" t="s">
        <v>5</v>
      </c>
      <c r="G11" s="138">
        <v>30000</v>
      </c>
      <c r="H11" s="126">
        <v>30145.32</v>
      </c>
      <c r="I11" s="138"/>
      <c r="J11" s="139"/>
      <c r="K11" s="140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</row>
    <row r="12" spans="1:167" x14ac:dyDescent="0.25">
      <c r="A12" s="123" t="s">
        <v>69</v>
      </c>
      <c r="B12" s="128" t="s">
        <v>17</v>
      </c>
      <c r="C12" s="125" t="s">
        <v>50</v>
      </c>
      <c r="D12" s="129"/>
      <c r="E12" s="130" t="s">
        <v>29</v>
      </c>
      <c r="F12" s="125" t="s">
        <v>5</v>
      </c>
      <c r="G12" s="126">
        <v>10000</v>
      </c>
      <c r="H12" s="126">
        <v>10000</v>
      </c>
      <c r="I12" s="126"/>
      <c r="J12" s="132"/>
      <c r="K12" s="133"/>
    </row>
    <row r="13" spans="1:167" x14ac:dyDescent="0.25">
      <c r="A13" s="123" t="s">
        <v>70</v>
      </c>
      <c r="B13" s="128" t="s">
        <v>17</v>
      </c>
      <c r="C13" s="125" t="s">
        <v>51</v>
      </c>
      <c r="D13" s="129"/>
      <c r="E13" s="130" t="s">
        <v>29</v>
      </c>
      <c r="F13" s="125" t="s">
        <v>5</v>
      </c>
      <c r="G13" s="126">
        <v>5023.71</v>
      </c>
      <c r="H13" s="126">
        <v>5023.71</v>
      </c>
      <c r="I13" s="126"/>
      <c r="J13" s="132"/>
      <c r="K13" s="133"/>
    </row>
    <row r="14" spans="1:167" x14ac:dyDescent="0.25">
      <c r="A14" s="123" t="s">
        <v>71</v>
      </c>
      <c r="B14" s="128" t="s">
        <v>17</v>
      </c>
      <c r="C14" s="125" t="s">
        <v>52</v>
      </c>
      <c r="D14" s="129"/>
      <c r="E14" s="130" t="s">
        <v>27</v>
      </c>
      <c r="F14" s="125" t="s">
        <v>5</v>
      </c>
      <c r="G14" s="141">
        <v>500</v>
      </c>
      <c r="H14" s="141">
        <v>500</v>
      </c>
      <c r="I14" s="126"/>
      <c r="J14" s="132"/>
      <c r="K14" s="133"/>
    </row>
    <row r="15" spans="1:167" x14ac:dyDescent="0.25">
      <c r="A15" s="123" t="s">
        <v>72</v>
      </c>
      <c r="B15" s="128" t="s">
        <v>17</v>
      </c>
      <c r="C15" s="125" t="s">
        <v>53</v>
      </c>
      <c r="D15" s="129"/>
      <c r="E15" s="130" t="s">
        <v>27</v>
      </c>
      <c r="F15" s="125" t="s">
        <v>5</v>
      </c>
      <c r="G15" s="141">
        <v>324.72000000000003</v>
      </c>
      <c r="H15" s="141">
        <v>324.72000000000003</v>
      </c>
      <c r="I15" s="126"/>
      <c r="J15" s="132"/>
      <c r="K15" s="133"/>
    </row>
    <row r="16" spans="1:167" x14ac:dyDescent="0.25">
      <c r="A16" s="123" t="s">
        <v>73</v>
      </c>
      <c r="B16" s="128" t="s">
        <v>17</v>
      </c>
      <c r="C16" s="125" t="s">
        <v>54</v>
      </c>
      <c r="D16" s="129"/>
      <c r="E16" s="130" t="s">
        <v>27</v>
      </c>
      <c r="F16" s="125" t="s">
        <v>5</v>
      </c>
      <c r="G16" s="141">
        <v>7595</v>
      </c>
      <c r="H16" s="141">
        <v>7595</v>
      </c>
      <c r="I16" s="141"/>
      <c r="J16" s="132"/>
      <c r="K16" s="133"/>
    </row>
    <row r="17" spans="1:167" s="11" customFormat="1" x14ac:dyDescent="0.25">
      <c r="A17" s="123" t="s">
        <v>322</v>
      </c>
      <c r="B17" s="124" t="s">
        <v>17</v>
      </c>
      <c r="C17" s="125" t="s">
        <v>325</v>
      </c>
      <c r="D17" s="134"/>
      <c r="E17" s="130" t="s">
        <v>33</v>
      </c>
      <c r="F17" s="125" t="s">
        <v>5</v>
      </c>
      <c r="G17" s="126">
        <v>2460</v>
      </c>
      <c r="H17" s="126">
        <v>2460</v>
      </c>
      <c r="I17" s="126"/>
      <c r="J17" s="142"/>
      <c r="K17" s="136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</row>
    <row r="18" spans="1:167" s="11" customFormat="1" x14ac:dyDescent="0.25">
      <c r="A18" s="123" t="s">
        <v>323</v>
      </c>
      <c r="B18" s="124" t="s">
        <v>17</v>
      </c>
      <c r="C18" s="125" t="s">
        <v>326</v>
      </c>
      <c r="D18" s="134"/>
      <c r="E18" s="130" t="s">
        <v>34</v>
      </c>
      <c r="F18" s="125" t="s">
        <v>5</v>
      </c>
      <c r="G18" s="126">
        <v>5000</v>
      </c>
      <c r="H18" s="126">
        <v>4999.99</v>
      </c>
      <c r="I18" s="126"/>
      <c r="J18" s="142"/>
      <c r="K18" s="136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</row>
    <row r="19" spans="1:167" s="11" customFormat="1" x14ac:dyDescent="0.25">
      <c r="A19" s="89" t="s">
        <v>324</v>
      </c>
      <c r="B19" s="22" t="s">
        <v>17</v>
      </c>
      <c r="C19" s="24" t="s">
        <v>327</v>
      </c>
      <c r="D19" s="23"/>
      <c r="E19" s="28" t="s">
        <v>29</v>
      </c>
      <c r="F19" s="24" t="s">
        <v>5</v>
      </c>
      <c r="G19" s="25">
        <v>595</v>
      </c>
      <c r="H19" s="25">
        <v>0</v>
      </c>
      <c r="I19" s="25"/>
      <c r="J19" s="103"/>
      <c r="K19" s="3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</row>
    <row r="20" spans="1:167" s="11" customFormat="1" x14ac:dyDescent="0.25">
      <c r="A20" s="89" t="s">
        <v>350</v>
      </c>
      <c r="B20" s="22" t="s">
        <v>17</v>
      </c>
      <c r="C20" s="104" t="s">
        <v>467</v>
      </c>
      <c r="D20" s="105"/>
      <c r="E20" s="28" t="s">
        <v>573</v>
      </c>
      <c r="F20" s="24" t="s">
        <v>5</v>
      </c>
      <c r="G20" s="106">
        <v>20000</v>
      </c>
      <c r="H20" s="106">
        <v>0</v>
      </c>
      <c r="I20" s="106"/>
      <c r="J20" s="107"/>
      <c r="K20" s="10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</row>
    <row r="21" spans="1:167" s="11" customFormat="1" x14ac:dyDescent="0.25">
      <c r="A21" s="123" t="s">
        <v>351</v>
      </c>
      <c r="B21" s="124" t="s">
        <v>17</v>
      </c>
      <c r="C21" s="143" t="s">
        <v>129</v>
      </c>
      <c r="D21" s="144"/>
      <c r="E21" s="130" t="s">
        <v>574</v>
      </c>
      <c r="F21" s="125" t="s">
        <v>5</v>
      </c>
      <c r="G21" s="145">
        <v>966</v>
      </c>
      <c r="H21" s="145">
        <v>966</v>
      </c>
      <c r="I21" s="145"/>
      <c r="J21" s="146"/>
      <c r="K21" s="14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</row>
    <row r="22" spans="1:167" s="11" customFormat="1" x14ac:dyDescent="0.25">
      <c r="A22" s="123" t="s">
        <v>352</v>
      </c>
      <c r="B22" s="124" t="s">
        <v>17</v>
      </c>
      <c r="C22" s="143" t="s">
        <v>468</v>
      </c>
      <c r="D22" s="144"/>
      <c r="E22" s="130" t="s">
        <v>571</v>
      </c>
      <c r="F22" s="125" t="s">
        <v>5</v>
      </c>
      <c r="G22" s="145">
        <v>48000</v>
      </c>
      <c r="H22" s="145">
        <v>48000</v>
      </c>
      <c r="I22" s="145"/>
      <c r="J22" s="146"/>
      <c r="K22" s="14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</row>
    <row r="23" spans="1:167" s="11" customFormat="1" x14ac:dyDescent="0.25">
      <c r="A23" s="114" t="s">
        <v>353</v>
      </c>
      <c r="B23" s="115" t="s">
        <v>17</v>
      </c>
      <c r="C23" s="116" t="s">
        <v>469</v>
      </c>
      <c r="D23" s="117"/>
      <c r="E23" s="118" t="s">
        <v>571</v>
      </c>
      <c r="F23" s="119" t="s">
        <v>58</v>
      </c>
      <c r="G23" s="120">
        <v>65000</v>
      </c>
      <c r="H23" s="120">
        <v>65000</v>
      </c>
      <c r="I23" s="120"/>
      <c r="J23" s="121"/>
      <c r="K23" s="12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</row>
    <row r="24" spans="1:167" s="11" customFormat="1" x14ac:dyDescent="0.25">
      <c r="A24" s="114" t="s">
        <v>354</v>
      </c>
      <c r="B24" s="115" t="s">
        <v>17</v>
      </c>
      <c r="C24" s="116" t="s">
        <v>470</v>
      </c>
      <c r="D24" s="117"/>
      <c r="E24" s="118" t="s">
        <v>30</v>
      </c>
      <c r="F24" s="119" t="s">
        <v>58</v>
      </c>
      <c r="G24" s="120">
        <v>65000</v>
      </c>
      <c r="H24" s="120">
        <v>65000</v>
      </c>
      <c r="I24" s="120"/>
      <c r="J24" s="121"/>
      <c r="K24" s="12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</row>
    <row r="25" spans="1:167" s="11" customFormat="1" x14ac:dyDescent="0.25">
      <c r="A25" s="89" t="s">
        <v>355</v>
      </c>
      <c r="B25" s="22" t="s">
        <v>17</v>
      </c>
      <c r="C25" s="104" t="s">
        <v>471</v>
      </c>
      <c r="D25" s="105"/>
      <c r="E25" s="28" t="s">
        <v>30</v>
      </c>
      <c r="F25" s="24" t="s">
        <v>5</v>
      </c>
      <c r="G25" s="106">
        <v>627.30999999999995</v>
      </c>
      <c r="H25" s="106">
        <v>0</v>
      </c>
      <c r="I25" s="106"/>
      <c r="J25" s="107"/>
      <c r="K25" s="108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</row>
    <row r="26" spans="1:167" s="11" customFormat="1" x14ac:dyDescent="0.25">
      <c r="A26" s="114" t="s">
        <v>356</v>
      </c>
      <c r="B26" s="115" t="s">
        <v>17</v>
      </c>
      <c r="C26" s="116" t="s">
        <v>472</v>
      </c>
      <c r="D26" s="117"/>
      <c r="E26" s="118" t="s">
        <v>572</v>
      </c>
      <c r="F26" s="119" t="s">
        <v>58</v>
      </c>
      <c r="G26" s="120">
        <v>1200</v>
      </c>
      <c r="H26" s="120">
        <v>1200</v>
      </c>
      <c r="I26" s="120"/>
      <c r="J26" s="121"/>
      <c r="K26" s="12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</row>
    <row r="27" spans="1:167" s="11" customFormat="1" x14ac:dyDescent="0.25">
      <c r="A27" s="148" t="s">
        <v>357</v>
      </c>
      <c r="B27" s="156" t="s">
        <v>17</v>
      </c>
      <c r="C27" s="158" t="s">
        <v>473</v>
      </c>
      <c r="D27" s="159"/>
      <c r="E27" s="152" t="s">
        <v>29</v>
      </c>
      <c r="F27" s="150" t="s">
        <v>58</v>
      </c>
      <c r="G27" s="160">
        <v>0</v>
      </c>
      <c r="H27" s="160">
        <v>0</v>
      </c>
      <c r="I27" s="160"/>
      <c r="J27" s="161"/>
      <c r="K27" s="16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</row>
    <row r="28" spans="1:167" s="11" customFormat="1" x14ac:dyDescent="0.25">
      <c r="A28" s="89" t="s">
        <v>358</v>
      </c>
      <c r="B28" s="22" t="s">
        <v>17</v>
      </c>
      <c r="C28" s="104" t="s">
        <v>474</v>
      </c>
      <c r="D28" s="105"/>
      <c r="E28" s="28" t="s">
        <v>29</v>
      </c>
      <c r="F28" s="24" t="s">
        <v>5</v>
      </c>
      <c r="G28" s="106">
        <v>9900</v>
      </c>
      <c r="H28" s="106">
        <v>2922.48</v>
      </c>
      <c r="I28" s="106"/>
      <c r="J28" s="107"/>
      <c r="K28" s="108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</row>
    <row r="29" spans="1:167" s="11" customFormat="1" x14ac:dyDescent="0.25">
      <c r="A29" s="148" t="s">
        <v>359</v>
      </c>
      <c r="B29" s="156" t="s">
        <v>17</v>
      </c>
      <c r="C29" s="150" t="s">
        <v>601</v>
      </c>
      <c r="D29" s="159"/>
      <c r="E29" s="152" t="s">
        <v>29</v>
      </c>
      <c r="F29" s="150" t="s">
        <v>58</v>
      </c>
      <c r="G29" s="160">
        <v>0</v>
      </c>
      <c r="H29" s="160">
        <v>0</v>
      </c>
      <c r="I29" s="160"/>
      <c r="J29" s="161"/>
      <c r="K29" s="16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</row>
    <row r="30" spans="1:167" s="11" customFormat="1" x14ac:dyDescent="0.25">
      <c r="A30" s="114" t="s">
        <v>360</v>
      </c>
      <c r="B30" s="115" t="s">
        <v>17</v>
      </c>
      <c r="C30" s="116" t="s">
        <v>475</v>
      </c>
      <c r="D30" s="117"/>
      <c r="E30" s="118" t="s">
        <v>29</v>
      </c>
      <c r="F30" s="119" t="s">
        <v>58</v>
      </c>
      <c r="G30" s="120">
        <v>31266.25</v>
      </c>
      <c r="H30" s="120">
        <v>31266.25</v>
      </c>
      <c r="I30" s="120"/>
      <c r="J30" s="121"/>
      <c r="K30" s="12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</row>
    <row r="31" spans="1:167" s="11" customFormat="1" x14ac:dyDescent="0.25">
      <c r="A31" s="148" t="s">
        <v>361</v>
      </c>
      <c r="B31" s="156" t="s">
        <v>17</v>
      </c>
      <c r="C31" s="158" t="s">
        <v>476</v>
      </c>
      <c r="D31" s="159"/>
      <c r="E31" s="152" t="s">
        <v>29</v>
      </c>
      <c r="F31" s="150" t="s">
        <v>58</v>
      </c>
      <c r="G31" s="160">
        <v>0</v>
      </c>
      <c r="H31" s="160">
        <v>0</v>
      </c>
      <c r="I31" s="160"/>
      <c r="J31" s="161"/>
      <c r="K31" s="16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</row>
    <row r="32" spans="1:167" s="13" customFormat="1" x14ac:dyDescent="0.25">
      <c r="A32" s="79"/>
      <c r="B32" s="80"/>
      <c r="C32" s="81"/>
      <c r="D32" s="82"/>
      <c r="E32" s="83"/>
      <c r="F32" s="81"/>
      <c r="G32" s="91">
        <f>SUBTOTAL(109,G2:G31)</f>
        <v>489861.63999999996</v>
      </c>
      <c r="H32" s="91">
        <f>SUBTOTAL(109,H2:H31)</f>
        <v>454141.86</v>
      </c>
      <c r="I32" s="84"/>
      <c r="J32" s="85"/>
      <c r="K32" s="86"/>
    </row>
    <row r="33" spans="1:167" s="194" customFormat="1" x14ac:dyDescent="0.25">
      <c r="A33" s="123" t="s">
        <v>74</v>
      </c>
      <c r="B33" s="128" t="s">
        <v>18</v>
      </c>
      <c r="C33" s="125" t="s">
        <v>56</v>
      </c>
      <c r="D33" s="129"/>
      <c r="E33" s="130" t="s">
        <v>30</v>
      </c>
      <c r="F33" s="125" t="s">
        <v>5</v>
      </c>
      <c r="G33" s="141">
        <v>4863</v>
      </c>
      <c r="H33" s="141">
        <v>4715</v>
      </c>
      <c r="I33" s="126"/>
      <c r="J33" s="132"/>
      <c r="K33" s="133"/>
      <c r="L33" s="13"/>
      <c r="M33" s="13"/>
      <c r="N33" s="229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</row>
    <row r="34" spans="1:167" s="194" customFormat="1" x14ac:dyDescent="0.25">
      <c r="A34" s="89" t="s">
        <v>75</v>
      </c>
      <c r="B34" s="69" t="s">
        <v>18</v>
      </c>
      <c r="C34" s="24" t="s">
        <v>57</v>
      </c>
      <c r="D34" s="23"/>
      <c r="E34" s="28" t="s">
        <v>37</v>
      </c>
      <c r="F34" s="24" t="s">
        <v>5</v>
      </c>
      <c r="G34" s="25">
        <v>50000</v>
      </c>
      <c r="H34" s="25">
        <v>0</v>
      </c>
      <c r="I34" s="25"/>
      <c r="J34" s="29"/>
      <c r="K34" s="30"/>
      <c r="L34" s="13"/>
      <c r="M34" s="13"/>
      <c r="N34" s="229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</row>
    <row r="35" spans="1:167" s="11" customFormat="1" x14ac:dyDescent="0.25">
      <c r="A35" s="123" t="s">
        <v>328</v>
      </c>
      <c r="B35" s="124" t="s">
        <v>18</v>
      </c>
      <c r="C35" s="125" t="s">
        <v>330</v>
      </c>
      <c r="D35" s="134"/>
      <c r="E35" s="130" t="s">
        <v>26</v>
      </c>
      <c r="F35" s="125" t="s">
        <v>5</v>
      </c>
      <c r="G35" s="126">
        <v>50000</v>
      </c>
      <c r="H35" s="126">
        <v>50000</v>
      </c>
      <c r="I35" s="126"/>
      <c r="J35" s="142"/>
      <c r="K35" s="136"/>
      <c r="L35" s="13"/>
      <c r="M35" s="13"/>
      <c r="N35" s="229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</row>
    <row r="36" spans="1:167" s="194" customFormat="1" x14ac:dyDescent="0.25">
      <c r="A36" s="89" t="s">
        <v>329</v>
      </c>
      <c r="B36" s="22" t="s">
        <v>18</v>
      </c>
      <c r="C36" s="24" t="s">
        <v>477</v>
      </c>
      <c r="D36" s="23"/>
      <c r="E36" s="28" t="s">
        <v>37</v>
      </c>
      <c r="F36" s="24" t="s">
        <v>5</v>
      </c>
      <c r="G36" s="25">
        <v>156615.04999999999</v>
      </c>
      <c r="H36" s="25">
        <v>14713.83</v>
      </c>
      <c r="I36" s="25"/>
      <c r="J36" s="103"/>
      <c r="K36" s="30"/>
      <c r="L36" s="13"/>
      <c r="M36" s="13"/>
      <c r="N36" s="229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</row>
    <row r="37" spans="1:167" s="11" customFormat="1" x14ac:dyDescent="0.25">
      <c r="A37" s="123" t="s">
        <v>338</v>
      </c>
      <c r="B37" s="124" t="s">
        <v>18</v>
      </c>
      <c r="C37" s="143" t="s">
        <v>478</v>
      </c>
      <c r="D37" s="144"/>
      <c r="E37" s="130" t="s">
        <v>27</v>
      </c>
      <c r="F37" s="125" t="s">
        <v>5</v>
      </c>
      <c r="G37" s="145">
        <v>5018.95</v>
      </c>
      <c r="H37" s="145">
        <v>5018.95</v>
      </c>
      <c r="I37" s="145"/>
      <c r="J37" s="146"/>
      <c r="K37" s="147"/>
      <c r="L37" s="13"/>
      <c r="M37" s="13"/>
      <c r="N37" s="229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</row>
    <row r="38" spans="1:167" s="11" customFormat="1" x14ac:dyDescent="0.25">
      <c r="A38" s="123" t="s">
        <v>339</v>
      </c>
      <c r="B38" s="124" t="s">
        <v>18</v>
      </c>
      <c r="C38" s="143" t="s">
        <v>479</v>
      </c>
      <c r="D38" s="144"/>
      <c r="E38" s="130" t="s">
        <v>55</v>
      </c>
      <c r="F38" s="125" t="s">
        <v>5</v>
      </c>
      <c r="G38" s="145">
        <v>1000</v>
      </c>
      <c r="H38" s="145">
        <v>558</v>
      </c>
      <c r="I38" s="145"/>
      <c r="J38" s="146"/>
      <c r="K38" s="147"/>
      <c r="L38" s="13"/>
      <c r="M38" s="13"/>
      <c r="N38" s="229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</row>
    <row r="39" spans="1:167" s="11" customFormat="1" x14ac:dyDescent="0.25">
      <c r="A39" s="123" t="s">
        <v>340</v>
      </c>
      <c r="B39" s="124" t="s">
        <v>18</v>
      </c>
      <c r="C39" s="143" t="s">
        <v>129</v>
      </c>
      <c r="D39" s="144"/>
      <c r="E39" s="130" t="s">
        <v>55</v>
      </c>
      <c r="F39" s="125" t="s">
        <v>5</v>
      </c>
      <c r="G39" s="145">
        <v>1000</v>
      </c>
      <c r="H39" s="145">
        <v>1219.92</v>
      </c>
      <c r="I39" s="145"/>
      <c r="J39" s="146"/>
      <c r="K39" s="147"/>
      <c r="L39" s="13"/>
      <c r="M39" s="13"/>
      <c r="N39" s="229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</row>
    <row r="40" spans="1:167" s="194" customFormat="1" x14ac:dyDescent="0.25">
      <c r="A40" s="89" t="s">
        <v>341</v>
      </c>
      <c r="B40" s="22" t="s">
        <v>18</v>
      </c>
      <c r="C40" s="104" t="s">
        <v>480</v>
      </c>
      <c r="D40" s="105"/>
      <c r="E40" s="28" t="s">
        <v>37</v>
      </c>
      <c r="F40" s="24" t="s">
        <v>5</v>
      </c>
      <c r="G40" s="106">
        <v>50000</v>
      </c>
      <c r="H40" s="106">
        <v>0</v>
      </c>
      <c r="I40" s="106"/>
      <c r="J40" s="107"/>
      <c r="K40" s="108"/>
      <c r="L40" s="13"/>
      <c r="M40" s="13"/>
      <c r="N40" s="229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</row>
    <row r="41" spans="1:167" s="194" customFormat="1" x14ac:dyDescent="0.25">
      <c r="A41" s="89" t="s">
        <v>342</v>
      </c>
      <c r="B41" s="22" t="s">
        <v>18</v>
      </c>
      <c r="C41" s="104" t="s">
        <v>481</v>
      </c>
      <c r="D41" s="105"/>
      <c r="E41" s="28" t="s">
        <v>590</v>
      </c>
      <c r="F41" s="24" t="s">
        <v>5</v>
      </c>
      <c r="G41" s="106">
        <v>150000</v>
      </c>
      <c r="H41" s="106">
        <v>0</v>
      </c>
      <c r="I41" s="106"/>
      <c r="J41" s="107"/>
      <c r="K41" s="108"/>
      <c r="L41" s="13"/>
      <c r="M41" s="13"/>
      <c r="N41" s="229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</row>
    <row r="42" spans="1:167" s="11" customFormat="1" x14ac:dyDescent="0.25">
      <c r="A42" s="123" t="s">
        <v>343</v>
      </c>
      <c r="B42" s="124" t="s">
        <v>18</v>
      </c>
      <c r="C42" s="143" t="s">
        <v>482</v>
      </c>
      <c r="D42" s="144"/>
      <c r="E42" s="130" t="s">
        <v>29</v>
      </c>
      <c r="F42" s="125" t="s">
        <v>5</v>
      </c>
      <c r="G42" s="145">
        <v>2435.4</v>
      </c>
      <c r="H42" s="145">
        <v>2435.4</v>
      </c>
      <c r="I42" s="145"/>
      <c r="J42" s="146"/>
      <c r="K42" s="147"/>
      <c r="L42" s="13"/>
      <c r="M42" s="13"/>
      <c r="N42" s="229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</row>
    <row r="43" spans="1:167" s="11" customFormat="1" x14ac:dyDescent="0.25">
      <c r="A43" s="62" t="s">
        <v>344</v>
      </c>
      <c r="B43" s="14" t="s">
        <v>18</v>
      </c>
      <c r="C43" s="92" t="s">
        <v>483</v>
      </c>
      <c r="D43" s="93"/>
      <c r="E43" s="64" t="s">
        <v>29</v>
      </c>
      <c r="F43" s="16" t="s">
        <v>570</v>
      </c>
      <c r="G43" s="94">
        <v>0</v>
      </c>
      <c r="H43" s="94">
        <v>0</v>
      </c>
      <c r="I43" s="94"/>
      <c r="J43" s="95"/>
      <c r="K43" s="96"/>
      <c r="L43" s="13"/>
      <c r="M43" s="13"/>
      <c r="N43" s="229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</row>
    <row r="44" spans="1:167" s="11" customFormat="1" x14ac:dyDescent="0.25">
      <c r="A44" s="62" t="s">
        <v>345</v>
      </c>
      <c r="B44" s="14" t="s">
        <v>18</v>
      </c>
      <c r="C44" s="92" t="s">
        <v>484</v>
      </c>
      <c r="D44" s="93"/>
      <c r="E44" s="64" t="s">
        <v>30</v>
      </c>
      <c r="F44" s="16" t="s">
        <v>58</v>
      </c>
      <c r="G44" s="94">
        <v>0</v>
      </c>
      <c r="H44" s="94">
        <v>0</v>
      </c>
      <c r="I44" s="94"/>
      <c r="J44" s="95"/>
      <c r="K44" s="96"/>
      <c r="L44" s="13"/>
      <c r="M44" s="13"/>
      <c r="N44" s="229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</row>
    <row r="45" spans="1:167" s="11" customFormat="1" x14ac:dyDescent="0.25">
      <c r="A45" s="62" t="s">
        <v>346</v>
      </c>
      <c r="B45" s="14" t="s">
        <v>18</v>
      </c>
      <c r="C45" s="92" t="s">
        <v>485</v>
      </c>
      <c r="D45" s="93"/>
      <c r="E45" s="64" t="s">
        <v>29</v>
      </c>
      <c r="F45" s="16" t="s">
        <v>58</v>
      </c>
      <c r="G45" s="94">
        <v>0</v>
      </c>
      <c r="H45" s="94">
        <v>0</v>
      </c>
      <c r="I45" s="94"/>
      <c r="J45" s="95"/>
      <c r="K45" s="96"/>
      <c r="L45" s="13"/>
      <c r="M45" s="13"/>
      <c r="N45" s="229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</row>
    <row r="46" spans="1:167" s="11" customFormat="1" x14ac:dyDescent="0.25">
      <c r="A46" s="62" t="s">
        <v>347</v>
      </c>
      <c r="B46" s="14" t="s">
        <v>18</v>
      </c>
      <c r="C46" s="92" t="s">
        <v>486</v>
      </c>
      <c r="D46" s="93"/>
      <c r="E46" s="64" t="s">
        <v>29</v>
      </c>
      <c r="F46" s="16" t="s">
        <v>58</v>
      </c>
      <c r="G46" s="94">
        <v>0</v>
      </c>
      <c r="H46" s="94">
        <v>0</v>
      </c>
      <c r="I46" s="94"/>
      <c r="J46" s="95"/>
      <c r="K46" s="96"/>
      <c r="L46" s="13"/>
      <c r="M46" s="13"/>
      <c r="N46" s="229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</row>
    <row r="47" spans="1:167" s="11" customFormat="1" x14ac:dyDescent="0.25">
      <c r="A47" s="62" t="s">
        <v>348</v>
      </c>
      <c r="B47" s="14" t="s">
        <v>18</v>
      </c>
      <c r="C47" s="92" t="s">
        <v>487</v>
      </c>
      <c r="D47" s="93"/>
      <c r="E47" s="64" t="s">
        <v>30</v>
      </c>
      <c r="F47" s="16" t="s">
        <v>58</v>
      </c>
      <c r="G47" s="94">
        <v>0</v>
      </c>
      <c r="H47" s="94">
        <v>0</v>
      </c>
      <c r="I47" s="94"/>
      <c r="J47" s="95"/>
      <c r="K47" s="96"/>
      <c r="L47" s="13"/>
      <c r="M47" s="13"/>
      <c r="N47" s="229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</row>
    <row r="48" spans="1:167" s="11" customFormat="1" x14ac:dyDescent="0.25">
      <c r="A48" s="148" t="s">
        <v>349</v>
      </c>
      <c r="B48" s="156" t="s">
        <v>18</v>
      </c>
      <c r="C48" s="150" t="s">
        <v>602</v>
      </c>
      <c r="D48" s="159"/>
      <c r="E48" s="152" t="s">
        <v>29</v>
      </c>
      <c r="F48" s="150" t="s">
        <v>5</v>
      </c>
      <c r="G48" s="160">
        <v>0</v>
      </c>
      <c r="H48" s="160">
        <v>0</v>
      </c>
      <c r="I48" s="160"/>
      <c r="J48" s="161"/>
      <c r="K48" s="162"/>
      <c r="L48" s="13"/>
      <c r="M48" s="13"/>
      <c r="N48" s="229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</row>
    <row r="49" spans="1:167" s="13" customFormat="1" x14ac:dyDescent="0.25">
      <c r="A49" s="79"/>
      <c r="B49" s="80"/>
      <c r="C49" s="81"/>
      <c r="D49" s="82"/>
      <c r="E49" s="83"/>
      <c r="F49" s="81"/>
      <c r="G49" s="91">
        <f>SUM(G33:G48)</f>
        <v>470932.4</v>
      </c>
      <c r="H49" s="91">
        <f>SUM(H33:H48)</f>
        <v>78661.099999999991</v>
      </c>
      <c r="I49" s="84"/>
      <c r="J49" s="85"/>
      <c r="K49" s="87"/>
    </row>
    <row r="50" spans="1:167" x14ac:dyDescent="0.25">
      <c r="A50" s="135" t="s">
        <v>76</v>
      </c>
      <c r="B50" s="124" t="s">
        <v>9</v>
      </c>
      <c r="C50" s="130" t="s">
        <v>32</v>
      </c>
      <c r="D50" s="134"/>
      <c r="E50" s="130" t="s">
        <v>32</v>
      </c>
      <c r="F50" s="125" t="s">
        <v>5</v>
      </c>
      <c r="G50" s="126">
        <v>6000</v>
      </c>
      <c r="H50" s="126">
        <v>6000</v>
      </c>
      <c r="I50" s="126"/>
      <c r="J50" s="132"/>
      <c r="K50" s="133"/>
    </row>
    <row r="51" spans="1:167" s="11" customFormat="1" x14ac:dyDescent="0.25">
      <c r="A51" s="135" t="s">
        <v>77</v>
      </c>
      <c r="B51" s="124" t="s">
        <v>9</v>
      </c>
      <c r="C51" s="164" t="s">
        <v>25</v>
      </c>
      <c r="D51" s="137"/>
      <c r="E51" s="130" t="s">
        <v>575</v>
      </c>
      <c r="F51" s="125" t="s">
        <v>5</v>
      </c>
      <c r="G51" s="138">
        <v>45000</v>
      </c>
      <c r="H51" s="138">
        <v>43472</v>
      </c>
      <c r="I51" s="138"/>
      <c r="J51" s="139"/>
      <c r="K51" s="140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</row>
    <row r="52" spans="1:167" s="11" customFormat="1" x14ac:dyDescent="0.25">
      <c r="A52" s="135" t="s">
        <v>78</v>
      </c>
      <c r="B52" s="124" t="s">
        <v>9</v>
      </c>
      <c r="C52" s="130" t="s">
        <v>59</v>
      </c>
      <c r="D52" s="137"/>
      <c r="E52" s="130" t="s">
        <v>243</v>
      </c>
      <c r="F52" s="125" t="s">
        <v>5</v>
      </c>
      <c r="G52" s="138">
        <v>37500</v>
      </c>
      <c r="H52" s="138">
        <v>37500</v>
      </c>
      <c r="I52" s="138"/>
      <c r="J52" s="139"/>
      <c r="K52" s="140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</row>
    <row r="53" spans="1:167" s="11" customFormat="1" x14ac:dyDescent="0.25">
      <c r="A53" s="59" t="s">
        <v>79</v>
      </c>
      <c r="B53" s="54" t="s">
        <v>9</v>
      </c>
      <c r="C53" s="57" t="s">
        <v>59</v>
      </c>
      <c r="D53" s="56"/>
      <c r="E53" s="64" t="s">
        <v>37</v>
      </c>
      <c r="F53" s="55" t="s">
        <v>5</v>
      </c>
      <c r="G53" s="58">
        <v>0</v>
      </c>
      <c r="H53" s="58">
        <v>0</v>
      </c>
      <c r="I53" s="58"/>
      <c r="J53" s="59"/>
      <c r="K53" s="61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</row>
    <row r="54" spans="1:167" s="11" customFormat="1" x14ac:dyDescent="0.25">
      <c r="A54" s="170" t="s">
        <v>80</v>
      </c>
      <c r="B54" s="166" t="s">
        <v>9</v>
      </c>
      <c r="C54" s="172" t="s">
        <v>41</v>
      </c>
      <c r="D54" s="168"/>
      <c r="E54" s="130" t="s">
        <v>27</v>
      </c>
      <c r="F54" s="167" t="s">
        <v>5</v>
      </c>
      <c r="G54" s="169">
        <v>124250</v>
      </c>
      <c r="H54" s="169">
        <v>115676.15</v>
      </c>
      <c r="I54" s="169"/>
      <c r="J54" s="170"/>
      <c r="K54" s="171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</row>
    <row r="55" spans="1:167" s="11" customFormat="1" x14ac:dyDescent="0.25">
      <c r="A55" s="135" t="s">
        <v>331</v>
      </c>
      <c r="B55" s="124" t="s">
        <v>9</v>
      </c>
      <c r="C55" s="130" t="s">
        <v>332</v>
      </c>
      <c r="D55" s="134"/>
      <c r="E55" s="130" t="s">
        <v>27</v>
      </c>
      <c r="F55" s="125" t="s">
        <v>5</v>
      </c>
      <c r="G55" s="126">
        <v>74250</v>
      </c>
      <c r="H55" s="126">
        <v>73233.279999999999</v>
      </c>
      <c r="I55" s="126"/>
      <c r="J55" s="142"/>
      <c r="K55" s="136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</row>
    <row r="56" spans="1:167" s="11" customFormat="1" x14ac:dyDescent="0.25">
      <c r="A56" s="154" t="s">
        <v>362</v>
      </c>
      <c r="B56" s="156" t="s">
        <v>9</v>
      </c>
      <c r="C56" s="152" t="s">
        <v>603</v>
      </c>
      <c r="D56" s="159"/>
      <c r="E56" s="152" t="s">
        <v>29</v>
      </c>
      <c r="F56" s="150" t="s">
        <v>58</v>
      </c>
      <c r="G56" s="160">
        <v>0</v>
      </c>
      <c r="H56" s="160">
        <v>0</v>
      </c>
      <c r="I56" s="160"/>
      <c r="J56" s="161"/>
      <c r="K56" s="16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</row>
    <row r="57" spans="1:167" s="13" customFormat="1" x14ac:dyDescent="0.25">
      <c r="A57" s="85"/>
      <c r="B57" s="3"/>
      <c r="C57" s="83"/>
      <c r="D57" s="82"/>
      <c r="E57" s="83"/>
      <c r="F57" s="81"/>
      <c r="G57" s="91">
        <f>SUM(G50:G56)</f>
        <v>287000</v>
      </c>
      <c r="H57" s="91">
        <f>SUM(H50:H56)</f>
        <v>275881.43</v>
      </c>
      <c r="I57" s="84"/>
      <c r="J57" s="85"/>
      <c r="K57" s="87"/>
    </row>
    <row r="58" spans="1:167" x14ac:dyDescent="0.25">
      <c r="A58" s="135" t="s">
        <v>39</v>
      </c>
      <c r="B58" s="124" t="s">
        <v>10</v>
      </c>
      <c r="C58" s="130" t="s">
        <v>105</v>
      </c>
      <c r="D58" s="134"/>
      <c r="E58" s="130" t="s">
        <v>571</v>
      </c>
      <c r="F58" s="125" t="s">
        <v>5</v>
      </c>
      <c r="G58" s="126">
        <v>2218.29</v>
      </c>
      <c r="H58" s="126">
        <v>2218.29</v>
      </c>
      <c r="I58" s="126"/>
      <c r="J58" s="132"/>
      <c r="K58" s="133"/>
    </row>
    <row r="59" spans="1:167" s="11" customFormat="1" x14ac:dyDescent="0.25">
      <c r="A59" s="170" t="s">
        <v>302</v>
      </c>
      <c r="B59" s="166" t="s">
        <v>10</v>
      </c>
      <c r="C59" s="172" t="s">
        <v>25</v>
      </c>
      <c r="D59" s="168"/>
      <c r="E59" s="172" t="s">
        <v>30</v>
      </c>
      <c r="F59" s="167" t="s">
        <v>5</v>
      </c>
      <c r="G59" s="169">
        <v>-100</v>
      </c>
      <c r="H59" s="169">
        <v>-100</v>
      </c>
      <c r="I59" s="169"/>
      <c r="J59" s="173"/>
      <c r="K59" s="171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</row>
    <row r="60" spans="1:167" x14ac:dyDescent="0.25">
      <c r="A60" s="29" t="s">
        <v>81</v>
      </c>
      <c r="B60" s="22" t="s">
        <v>10</v>
      </c>
      <c r="C60" s="28" t="s">
        <v>106</v>
      </c>
      <c r="D60" s="23"/>
      <c r="E60" s="28" t="s">
        <v>34</v>
      </c>
      <c r="F60" s="24" t="s">
        <v>5</v>
      </c>
      <c r="G60" s="25">
        <v>27008.19</v>
      </c>
      <c r="H60" s="25">
        <v>11728.4</v>
      </c>
      <c r="I60" s="25"/>
      <c r="J60" s="26"/>
      <c r="K60" s="27"/>
    </row>
    <row r="61" spans="1:167" x14ac:dyDescent="0.25">
      <c r="A61" s="22" t="s">
        <v>82</v>
      </c>
      <c r="B61" s="22" t="s">
        <v>10</v>
      </c>
      <c r="C61" s="24" t="s">
        <v>107</v>
      </c>
      <c r="D61" s="23"/>
      <c r="E61" s="24" t="s">
        <v>27</v>
      </c>
      <c r="F61" s="24" t="s">
        <v>5</v>
      </c>
      <c r="G61" s="25">
        <v>35000</v>
      </c>
      <c r="H61" s="25">
        <v>33418.949999999997</v>
      </c>
      <c r="I61" s="25"/>
      <c r="J61" s="26"/>
      <c r="K61" s="27"/>
    </row>
    <row r="62" spans="1:167" s="11" customFormat="1" x14ac:dyDescent="0.25">
      <c r="A62" s="22" t="s">
        <v>83</v>
      </c>
      <c r="B62" s="22" t="s">
        <v>10</v>
      </c>
      <c r="C62" s="24" t="s">
        <v>108</v>
      </c>
      <c r="D62" s="23"/>
      <c r="E62" s="24" t="s">
        <v>30</v>
      </c>
      <c r="F62" s="24" t="s">
        <v>5</v>
      </c>
      <c r="G62" s="25">
        <v>6720</v>
      </c>
      <c r="H62" s="25">
        <v>6134</v>
      </c>
      <c r="I62" s="25"/>
      <c r="J62" s="29"/>
      <c r="K62" s="30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</row>
    <row r="63" spans="1:167" x14ac:dyDescent="0.25">
      <c r="A63" s="22" t="s">
        <v>84</v>
      </c>
      <c r="B63" s="22" t="s">
        <v>10</v>
      </c>
      <c r="C63" s="24" t="s">
        <v>109</v>
      </c>
      <c r="D63" s="23"/>
      <c r="E63" s="24" t="s">
        <v>110</v>
      </c>
      <c r="F63" s="24" t="s">
        <v>5</v>
      </c>
      <c r="G63" s="25">
        <v>75000</v>
      </c>
      <c r="H63" s="25">
        <v>71125</v>
      </c>
      <c r="I63" s="25"/>
      <c r="J63" s="26"/>
      <c r="K63" s="27"/>
    </row>
    <row r="64" spans="1:167" s="7" customFormat="1" x14ac:dyDescent="0.25">
      <c r="A64" s="22" t="s">
        <v>85</v>
      </c>
      <c r="B64" s="22" t="s">
        <v>10</v>
      </c>
      <c r="C64" s="24" t="s">
        <v>111</v>
      </c>
      <c r="D64" s="23"/>
      <c r="E64" s="24" t="s">
        <v>34</v>
      </c>
      <c r="F64" s="24" t="s">
        <v>5</v>
      </c>
      <c r="G64" s="25">
        <v>172000</v>
      </c>
      <c r="H64" s="25">
        <v>116759.39</v>
      </c>
      <c r="I64" s="25"/>
      <c r="J64" s="26"/>
      <c r="K64" s="27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</row>
    <row r="65" spans="1:167" s="11" customFormat="1" x14ac:dyDescent="0.25">
      <c r="A65" s="22" t="s">
        <v>86</v>
      </c>
      <c r="B65" s="22" t="s">
        <v>10</v>
      </c>
      <c r="C65" s="24" t="s">
        <v>112</v>
      </c>
      <c r="D65" s="23"/>
      <c r="E65" s="24" t="s">
        <v>35</v>
      </c>
      <c r="F65" s="24" t="s">
        <v>5</v>
      </c>
      <c r="G65" s="25">
        <v>48000</v>
      </c>
      <c r="H65" s="25">
        <v>60367.28</v>
      </c>
      <c r="I65" s="25"/>
      <c r="J65" s="29"/>
      <c r="K65" s="3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</row>
    <row r="66" spans="1:167" x14ac:dyDescent="0.25">
      <c r="A66" s="124" t="s">
        <v>87</v>
      </c>
      <c r="B66" s="124" t="s">
        <v>10</v>
      </c>
      <c r="C66" s="125" t="s">
        <v>113</v>
      </c>
      <c r="D66" s="134"/>
      <c r="E66" s="125" t="s">
        <v>36</v>
      </c>
      <c r="F66" s="125" t="s">
        <v>58</v>
      </c>
      <c r="G66" s="126">
        <v>50000</v>
      </c>
      <c r="H66" s="126">
        <v>50000</v>
      </c>
      <c r="I66" s="126"/>
      <c r="J66" s="132"/>
      <c r="K66" s="133"/>
    </row>
    <row r="67" spans="1:167" x14ac:dyDescent="0.25">
      <c r="A67" s="14" t="s">
        <v>88</v>
      </c>
      <c r="B67" s="14" t="s">
        <v>10</v>
      </c>
      <c r="C67" s="16" t="s">
        <v>114</v>
      </c>
      <c r="D67" s="36"/>
      <c r="E67" s="16" t="s">
        <v>29</v>
      </c>
      <c r="F67" s="16" t="s">
        <v>5</v>
      </c>
      <c r="G67" s="37">
        <v>0</v>
      </c>
      <c r="H67" s="37">
        <v>0</v>
      </c>
      <c r="I67" s="20"/>
      <c r="J67" s="38"/>
      <c r="K67" s="39"/>
    </row>
    <row r="68" spans="1:167" s="11" customFormat="1" x14ac:dyDescent="0.25">
      <c r="A68" s="22" t="s">
        <v>89</v>
      </c>
      <c r="B68" s="22" t="s">
        <v>10</v>
      </c>
      <c r="C68" s="24" t="s">
        <v>115</v>
      </c>
      <c r="D68" s="23"/>
      <c r="E68" s="24" t="s">
        <v>38</v>
      </c>
      <c r="F68" s="24" t="s">
        <v>5</v>
      </c>
      <c r="G68" s="25">
        <v>1462.91</v>
      </c>
      <c r="H68" s="25">
        <v>1462.91</v>
      </c>
      <c r="I68" s="25"/>
      <c r="J68" s="29"/>
      <c r="K68" s="30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</row>
    <row r="69" spans="1:167" x14ac:dyDescent="0.25">
      <c r="A69" s="22" t="s">
        <v>90</v>
      </c>
      <c r="B69" s="69" t="s">
        <v>10</v>
      </c>
      <c r="C69" s="24" t="s">
        <v>116</v>
      </c>
      <c r="D69" s="77"/>
      <c r="E69" s="24" t="s">
        <v>576</v>
      </c>
      <c r="F69" s="24" t="s">
        <v>5</v>
      </c>
      <c r="G69" s="70">
        <v>9000</v>
      </c>
      <c r="H69" s="70">
        <v>5075.22</v>
      </c>
      <c r="I69" s="70"/>
      <c r="J69" s="26"/>
      <c r="K69" s="27"/>
    </row>
    <row r="70" spans="1:167" s="11" customFormat="1" x14ac:dyDescent="0.25">
      <c r="A70" s="14" t="s">
        <v>91</v>
      </c>
      <c r="B70" s="35" t="s">
        <v>10</v>
      </c>
      <c r="C70" s="16" t="s">
        <v>117</v>
      </c>
      <c r="D70" s="15"/>
      <c r="E70" s="16" t="s">
        <v>28</v>
      </c>
      <c r="F70" s="16" t="s">
        <v>5</v>
      </c>
      <c r="G70" s="17">
        <v>0</v>
      </c>
      <c r="H70" s="17">
        <v>0</v>
      </c>
      <c r="I70" s="17"/>
      <c r="J70" s="18"/>
      <c r="K70" s="19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</row>
    <row r="71" spans="1:167" s="11" customFormat="1" x14ac:dyDescent="0.25">
      <c r="A71" s="14" t="s">
        <v>92</v>
      </c>
      <c r="B71" s="35" t="s">
        <v>10</v>
      </c>
      <c r="C71" s="16" t="s">
        <v>118</v>
      </c>
      <c r="D71" s="15"/>
      <c r="E71" s="16" t="s">
        <v>27</v>
      </c>
      <c r="F71" s="16" t="s">
        <v>5</v>
      </c>
      <c r="G71" s="17">
        <v>0</v>
      </c>
      <c r="H71" s="17">
        <v>0</v>
      </c>
      <c r="I71" s="17"/>
      <c r="J71" s="18"/>
      <c r="K71" s="19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</row>
    <row r="72" spans="1:167" s="11" customFormat="1" x14ac:dyDescent="0.25">
      <c r="A72" s="14" t="s">
        <v>93</v>
      </c>
      <c r="B72" s="35" t="s">
        <v>10</v>
      </c>
      <c r="C72" s="16" t="s">
        <v>119</v>
      </c>
      <c r="D72" s="15"/>
      <c r="E72" s="16" t="s">
        <v>29</v>
      </c>
      <c r="F72" s="16" t="s">
        <v>5</v>
      </c>
      <c r="G72" s="17">
        <v>0</v>
      </c>
      <c r="H72" s="17">
        <v>0</v>
      </c>
      <c r="I72" s="17"/>
      <c r="J72" s="18"/>
      <c r="K72" s="19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</row>
    <row r="73" spans="1:167" s="11" customFormat="1" x14ac:dyDescent="0.25">
      <c r="A73" s="124" t="s">
        <v>94</v>
      </c>
      <c r="B73" s="128" t="s">
        <v>10</v>
      </c>
      <c r="C73" s="125" t="s">
        <v>25</v>
      </c>
      <c r="D73" s="137"/>
      <c r="E73" s="125" t="s">
        <v>30</v>
      </c>
      <c r="F73" s="125" t="s">
        <v>5</v>
      </c>
      <c r="G73" s="138">
        <v>17640</v>
      </c>
      <c r="H73" s="138">
        <v>17640</v>
      </c>
      <c r="I73" s="138"/>
      <c r="J73" s="139"/>
      <c r="K73" s="140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</row>
    <row r="74" spans="1:167" s="11" customFormat="1" x14ac:dyDescent="0.25">
      <c r="A74" s="14" t="s">
        <v>95</v>
      </c>
      <c r="B74" s="35" t="s">
        <v>10</v>
      </c>
      <c r="C74" s="16" t="s">
        <v>120</v>
      </c>
      <c r="D74" s="15"/>
      <c r="E74" s="16" t="s">
        <v>27</v>
      </c>
      <c r="F74" s="16" t="s">
        <v>5</v>
      </c>
      <c r="G74" s="17">
        <v>0</v>
      </c>
      <c r="H74" s="17">
        <v>0</v>
      </c>
      <c r="I74" s="17"/>
      <c r="J74" s="18"/>
      <c r="K74" s="1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</row>
    <row r="75" spans="1:167" s="11" customFormat="1" x14ac:dyDescent="0.25">
      <c r="A75" s="124" t="s">
        <v>96</v>
      </c>
      <c r="B75" s="128" t="s">
        <v>10</v>
      </c>
      <c r="C75" s="125" t="s">
        <v>121</v>
      </c>
      <c r="D75" s="137"/>
      <c r="E75" s="165" t="s">
        <v>29</v>
      </c>
      <c r="F75" s="125" t="s">
        <v>5</v>
      </c>
      <c r="G75" s="138">
        <v>200</v>
      </c>
      <c r="H75" s="138">
        <v>200</v>
      </c>
      <c r="I75" s="138"/>
      <c r="J75" s="139"/>
      <c r="K75" s="140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</row>
    <row r="76" spans="1:167" s="11" customFormat="1" x14ac:dyDescent="0.25">
      <c r="A76" s="166" t="s">
        <v>97</v>
      </c>
      <c r="B76" s="166" t="s">
        <v>10</v>
      </c>
      <c r="C76" s="167" t="s">
        <v>122</v>
      </c>
      <c r="D76" s="168"/>
      <c r="E76" s="167" t="s">
        <v>29</v>
      </c>
      <c r="F76" s="167" t="s">
        <v>5</v>
      </c>
      <c r="G76" s="169">
        <v>200</v>
      </c>
      <c r="H76" s="169">
        <v>200</v>
      </c>
      <c r="I76" s="169"/>
      <c r="J76" s="170"/>
      <c r="K76" s="171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</row>
    <row r="77" spans="1:167" s="11" customFormat="1" x14ac:dyDescent="0.25">
      <c r="A77" s="166" t="s">
        <v>98</v>
      </c>
      <c r="B77" s="166" t="s">
        <v>10</v>
      </c>
      <c r="C77" s="167" t="s">
        <v>123</v>
      </c>
      <c r="D77" s="168"/>
      <c r="E77" s="167" t="s">
        <v>29</v>
      </c>
      <c r="F77" s="167" t="s">
        <v>5</v>
      </c>
      <c r="G77" s="169">
        <v>200</v>
      </c>
      <c r="H77" s="169">
        <v>200</v>
      </c>
      <c r="I77" s="169"/>
      <c r="J77" s="170"/>
      <c r="K77" s="171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</row>
    <row r="78" spans="1:167" s="11" customFormat="1" x14ac:dyDescent="0.25">
      <c r="A78" s="54" t="s">
        <v>99</v>
      </c>
      <c r="B78" s="54" t="s">
        <v>10</v>
      </c>
      <c r="C78" s="55" t="s">
        <v>124</v>
      </c>
      <c r="D78" s="56"/>
      <c r="E78" s="55" t="s">
        <v>29</v>
      </c>
      <c r="F78" s="55" t="s">
        <v>5</v>
      </c>
      <c r="G78" s="58">
        <v>0</v>
      </c>
      <c r="H78" s="58">
        <v>0</v>
      </c>
      <c r="I78" s="58"/>
      <c r="J78" s="59"/>
      <c r="K78" s="61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</row>
    <row r="79" spans="1:167" s="11" customFormat="1" x14ac:dyDescent="0.25">
      <c r="A79" s="54" t="s">
        <v>100</v>
      </c>
      <c r="B79" s="54" t="s">
        <v>10</v>
      </c>
      <c r="C79" s="55" t="s">
        <v>125</v>
      </c>
      <c r="D79" s="56"/>
      <c r="E79" s="55" t="s">
        <v>29</v>
      </c>
      <c r="F79" s="55" t="s">
        <v>5</v>
      </c>
      <c r="G79" s="58">
        <v>0</v>
      </c>
      <c r="H79" s="58">
        <v>0</v>
      </c>
      <c r="I79" s="58"/>
      <c r="J79" s="59"/>
      <c r="K79" s="61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</row>
    <row r="80" spans="1:167" s="11" customFormat="1" x14ac:dyDescent="0.25">
      <c r="A80" s="54" t="s">
        <v>101</v>
      </c>
      <c r="B80" s="54" t="s">
        <v>10</v>
      </c>
      <c r="C80" s="55" t="s">
        <v>126</v>
      </c>
      <c r="D80" s="56"/>
      <c r="E80" s="55" t="s">
        <v>29</v>
      </c>
      <c r="F80" s="55" t="s">
        <v>5</v>
      </c>
      <c r="G80" s="58">
        <v>0</v>
      </c>
      <c r="H80" s="58">
        <v>0</v>
      </c>
      <c r="I80" s="58"/>
      <c r="J80" s="59"/>
      <c r="K80" s="61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</row>
    <row r="81" spans="1:167" s="11" customFormat="1" x14ac:dyDescent="0.25">
      <c r="A81" s="54" t="s">
        <v>102</v>
      </c>
      <c r="B81" s="54" t="s">
        <v>10</v>
      </c>
      <c r="C81" s="55" t="s">
        <v>127</v>
      </c>
      <c r="D81" s="56"/>
      <c r="E81" s="55" t="s">
        <v>29</v>
      </c>
      <c r="F81" s="55" t="s">
        <v>5</v>
      </c>
      <c r="G81" s="58">
        <v>0</v>
      </c>
      <c r="H81" s="58">
        <v>0</v>
      </c>
      <c r="I81" s="58"/>
      <c r="J81" s="59"/>
      <c r="K81" s="61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</row>
    <row r="82" spans="1:167" s="11" customFormat="1" x14ac:dyDescent="0.25">
      <c r="A82" s="71" t="s">
        <v>103</v>
      </c>
      <c r="B82" s="71" t="s">
        <v>10</v>
      </c>
      <c r="C82" s="72" t="s">
        <v>128</v>
      </c>
      <c r="D82" s="73"/>
      <c r="E82" s="24" t="s">
        <v>577</v>
      </c>
      <c r="F82" s="72" t="s">
        <v>5</v>
      </c>
      <c r="G82" s="74">
        <v>17000</v>
      </c>
      <c r="H82" s="74">
        <v>0</v>
      </c>
      <c r="I82" s="74"/>
      <c r="J82" s="109"/>
      <c r="K82" s="75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</row>
    <row r="83" spans="1:167" s="11" customFormat="1" x14ac:dyDescent="0.25">
      <c r="A83" s="71" t="s">
        <v>104</v>
      </c>
      <c r="B83" s="71" t="s">
        <v>10</v>
      </c>
      <c r="C83" s="72" t="s">
        <v>129</v>
      </c>
      <c r="D83" s="73"/>
      <c r="E83" s="24" t="s">
        <v>574</v>
      </c>
      <c r="F83" s="72" t="s">
        <v>5</v>
      </c>
      <c r="G83" s="74">
        <v>2500</v>
      </c>
      <c r="H83" s="74">
        <v>2480</v>
      </c>
      <c r="I83" s="74"/>
      <c r="J83" s="109"/>
      <c r="K83" s="75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</row>
    <row r="84" spans="1:167" s="11" customFormat="1" x14ac:dyDescent="0.25">
      <c r="A84" s="156" t="s">
        <v>333</v>
      </c>
      <c r="B84" s="156" t="s">
        <v>10</v>
      </c>
      <c r="C84" s="150" t="s">
        <v>604</v>
      </c>
      <c r="D84" s="157"/>
      <c r="E84" s="150" t="s">
        <v>29</v>
      </c>
      <c r="F84" s="150" t="s">
        <v>58</v>
      </c>
      <c r="G84" s="153">
        <v>0</v>
      </c>
      <c r="H84" s="153">
        <v>0</v>
      </c>
      <c r="I84" s="153"/>
      <c r="J84" s="163"/>
      <c r="K84" s="155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</row>
    <row r="85" spans="1:167" s="11" customFormat="1" x14ac:dyDescent="0.25">
      <c r="A85" s="156" t="s">
        <v>334</v>
      </c>
      <c r="B85" s="156" t="s">
        <v>10</v>
      </c>
      <c r="C85" s="150" t="s">
        <v>605</v>
      </c>
      <c r="D85" s="157"/>
      <c r="E85" s="150" t="s">
        <v>29</v>
      </c>
      <c r="F85" s="150" t="s">
        <v>58</v>
      </c>
      <c r="G85" s="153">
        <v>10677.16</v>
      </c>
      <c r="H85" s="153">
        <v>10677.16</v>
      </c>
      <c r="I85" s="153"/>
      <c r="J85" s="163"/>
      <c r="K85" s="155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</row>
    <row r="86" spans="1:167" s="11" customFormat="1" x14ac:dyDescent="0.25">
      <c r="A86" s="14" t="s">
        <v>335</v>
      </c>
      <c r="B86" s="14" t="s">
        <v>10</v>
      </c>
      <c r="C86" s="16" t="s">
        <v>336</v>
      </c>
      <c r="D86" s="68"/>
      <c r="E86" s="16" t="s">
        <v>27</v>
      </c>
      <c r="F86" s="16" t="s">
        <v>5</v>
      </c>
      <c r="G86" s="20">
        <v>0</v>
      </c>
      <c r="H86" s="20">
        <v>0</v>
      </c>
      <c r="I86" s="20"/>
      <c r="J86" s="102"/>
      <c r="K86" s="21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</row>
    <row r="87" spans="1:167" s="11" customFormat="1" x14ac:dyDescent="0.25">
      <c r="A87" s="156" t="s">
        <v>363</v>
      </c>
      <c r="B87" s="156" t="s">
        <v>10</v>
      </c>
      <c r="C87" s="158" t="s">
        <v>488</v>
      </c>
      <c r="D87" s="159"/>
      <c r="E87" s="150" t="s">
        <v>29</v>
      </c>
      <c r="F87" s="150" t="s">
        <v>58</v>
      </c>
      <c r="G87" s="160">
        <v>0</v>
      </c>
      <c r="H87" s="160">
        <v>0</v>
      </c>
      <c r="I87" s="160"/>
      <c r="J87" s="161"/>
      <c r="K87" s="16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</row>
    <row r="88" spans="1:167" s="11" customFormat="1" x14ac:dyDescent="0.25">
      <c r="A88" s="156" t="s">
        <v>364</v>
      </c>
      <c r="B88" s="156" t="s">
        <v>10</v>
      </c>
      <c r="C88" s="158" t="s">
        <v>489</v>
      </c>
      <c r="D88" s="159"/>
      <c r="E88" s="150" t="s">
        <v>29</v>
      </c>
      <c r="F88" s="150" t="s">
        <v>58</v>
      </c>
      <c r="G88" s="160">
        <v>0</v>
      </c>
      <c r="H88" s="160">
        <v>0</v>
      </c>
      <c r="I88" s="160"/>
      <c r="J88" s="161"/>
      <c r="K88" s="16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</row>
    <row r="89" spans="1:167" s="11" customFormat="1" x14ac:dyDescent="0.25">
      <c r="A89" s="156" t="s">
        <v>365</v>
      </c>
      <c r="B89" s="156" t="s">
        <v>10</v>
      </c>
      <c r="C89" s="158" t="s">
        <v>490</v>
      </c>
      <c r="D89" s="159"/>
      <c r="E89" s="150" t="s">
        <v>29</v>
      </c>
      <c r="F89" s="150" t="s">
        <v>58</v>
      </c>
      <c r="G89" s="160">
        <v>0</v>
      </c>
      <c r="H89" s="160">
        <v>0</v>
      </c>
      <c r="I89" s="160"/>
      <c r="J89" s="161"/>
      <c r="K89" s="162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</row>
    <row r="90" spans="1:167" s="194" customFormat="1" x14ac:dyDescent="0.25">
      <c r="A90" s="22" t="s">
        <v>366</v>
      </c>
      <c r="B90" s="22" t="s">
        <v>10</v>
      </c>
      <c r="C90" s="104" t="s">
        <v>491</v>
      </c>
      <c r="D90" s="105"/>
      <c r="E90" s="24" t="s">
        <v>29</v>
      </c>
      <c r="F90" s="24" t="s">
        <v>58</v>
      </c>
      <c r="G90" s="106">
        <v>10000</v>
      </c>
      <c r="H90" s="106">
        <v>0</v>
      </c>
      <c r="I90" s="106"/>
      <c r="J90" s="107"/>
      <c r="K90" s="108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</row>
    <row r="91" spans="1:167" s="11" customFormat="1" x14ac:dyDescent="0.25">
      <c r="A91" s="14" t="s">
        <v>367</v>
      </c>
      <c r="B91" s="14" t="s">
        <v>10</v>
      </c>
      <c r="C91" s="92" t="s">
        <v>492</v>
      </c>
      <c r="D91" s="93"/>
      <c r="E91" s="16" t="s">
        <v>578</v>
      </c>
      <c r="F91" s="16" t="s">
        <v>58</v>
      </c>
      <c r="G91" s="94">
        <v>0</v>
      </c>
      <c r="H91" s="94">
        <v>0</v>
      </c>
      <c r="I91" s="94"/>
      <c r="J91" s="95"/>
      <c r="K91" s="96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</row>
    <row r="92" spans="1:167" s="194" customFormat="1" x14ac:dyDescent="0.25">
      <c r="A92" s="22" t="s">
        <v>368</v>
      </c>
      <c r="B92" s="22" t="s">
        <v>10</v>
      </c>
      <c r="C92" s="104" t="s">
        <v>493</v>
      </c>
      <c r="D92" s="105"/>
      <c r="E92" s="24" t="s">
        <v>30</v>
      </c>
      <c r="F92" s="24" t="s">
        <v>5</v>
      </c>
      <c r="G92" s="106">
        <v>30000</v>
      </c>
      <c r="H92" s="106">
        <v>0</v>
      </c>
      <c r="I92" s="106"/>
      <c r="J92" s="107"/>
      <c r="K92" s="108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</row>
    <row r="93" spans="1:167" s="11" customFormat="1" x14ac:dyDescent="0.25">
      <c r="A93" s="156" t="s">
        <v>369</v>
      </c>
      <c r="B93" s="156" t="s">
        <v>10</v>
      </c>
      <c r="C93" s="158" t="s">
        <v>494</v>
      </c>
      <c r="D93" s="159"/>
      <c r="E93" s="150" t="s">
        <v>29</v>
      </c>
      <c r="F93" s="150" t="s">
        <v>58</v>
      </c>
      <c r="G93" s="160">
        <v>0</v>
      </c>
      <c r="H93" s="160">
        <v>0</v>
      </c>
      <c r="I93" s="160"/>
      <c r="J93" s="161"/>
      <c r="K93" s="162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</row>
    <row r="94" spans="1:167" s="11" customFormat="1" x14ac:dyDescent="0.25">
      <c r="A94" s="14" t="s">
        <v>370</v>
      </c>
      <c r="B94" s="14" t="s">
        <v>10</v>
      </c>
      <c r="C94" s="92" t="s">
        <v>495</v>
      </c>
      <c r="D94" s="93"/>
      <c r="E94" s="16" t="s">
        <v>29</v>
      </c>
      <c r="F94" s="16" t="s">
        <v>58</v>
      </c>
      <c r="G94" s="94">
        <v>0</v>
      </c>
      <c r="H94" s="94">
        <v>0</v>
      </c>
      <c r="I94" s="94"/>
      <c r="J94" s="95"/>
      <c r="K94" s="96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</row>
    <row r="95" spans="1:167" s="11" customFormat="1" x14ac:dyDescent="0.25">
      <c r="A95" s="124" t="s">
        <v>371</v>
      </c>
      <c r="B95" s="124" t="s">
        <v>10</v>
      </c>
      <c r="C95" s="143" t="s">
        <v>496</v>
      </c>
      <c r="D95" s="144"/>
      <c r="E95" s="125" t="s">
        <v>34</v>
      </c>
      <c r="F95" s="167" t="s">
        <v>5</v>
      </c>
      <c r="G95" s="145">
        <v>2981</v>
      </c>
      <c r="H95" s="145">
        <v>2981</v>
      </c>
      <c r="I95" s="145"/>
      <c r="J95" s="146"/>
      <c r="K95" s="147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</row>
    <row r="96" spans="1:167" s="11" customFormat="1" x14ac:dyDescent="0.25">
      <c r="A96" s="124" t="s">
        <v>372</v>
      </c>
      <c r="B96" s="124" t="s">
        <v>10</v>
      </c>
      <c r="C96" s="143" t="s">
        <v>497</v>
      </c>
      <c r="D96" s="144"/>
      <c r="E96" s="125" t="s">
        <v>571</v>
      </c>
      <c r="F96" s="167" t="s">
        <v>5</v>
      </c>
      <c r="G96" s="145">
        <v>17997.59</v>
      </c>
      <c r="H96" s="145">
        <v>17997.59</v>
      </c>
      <c r="I96" s="145"/>
      <c r="J96" s="146"/>
      <c r="K96" s="147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</row>
    <row r="97" spans="1:167" s="194" customFormat="1" x14ac:dyDescent="0.25">
      <c r="A97" s="22" t="s">
        <v>373</v>
      </c>
      <c r="B97" s="22" t="s">
        <v>10</v>
      </c>
      <c r="C97" s="104" t="s">
        <v>498</v>
      </c>
      <c r="D97" s="105"/>
      <c r="E97" s="24" t="s">
        <v>27</v>
      </c>
      <c r="F97" s="24" t="s">
        <v>5</v>
      </c>
      <c r="G97" s="106">
        <v>12569.88</v>
      </c>
      <c r="H97" s="106">
        <v>0</v>
      </c>
      <c r="I97" s="106"/>
      <c r="J97" s="107"/>
      <c r="K97" s="108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</row>
    <row r="98" spans="1:167" s="11" customFormat="1" x14ac:dyDescent="0.25">
      <c r="A98" s="124" t="s">
        <v>374</v>
      </c>
      <c r="B98" s="124" t="s">
        <v>10</v>
      </c>
      <c r="C98" s="143" t="s">
        <v>499</v>
      </c>
      <c r="D98" s="144"/>
      <c r="E98" s="125" t="s">
        <v>27</v>
      </c>
      <c r="F98" s="167" t="s">
        <v>5</v>
      </c>
      <c r="G98" s="145">
        <v>24885</v>
      </c>
      <c r="H98" s="145">
        <v>24885</v>
      </c>
      <c r="I98" s="145"/>
      <c r="J98" s="146"/>
      <c r="K98" s="147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</row>
    <row r="99" spans="1:167" s="13" customFormat="1" x14ac:dyDescent="0.25">
      <c r="A99" s="3"/>
      <c r="B99" s="3"/>
      <c r="C99" s="1"/>
      <c r="D99" s="40"/>
      <c r="E99" s="1"/>
      <c r="F99" s="1"/>
      <c r="G99" s="91">
        <f>SUM(G58:G98)</f>
        <v>573160.0199999999</v>
      </c>
      <c r="H99" s="91">
        <f>SUM(H58:H98)</f>
        <v>435450.18999999994</v>
      </c>
      <c r="I99" s="4"/>
      <c r="J99" s="2"/>
      <c r="K99" s="41"/>
    </row>
    <row r="100" spans="1:167" s="10" customFormat="1" x14ac:dyDescent="0.25">
      <c r="A100" s="14" t="s">
        <v>139</v>
      </c>
      <c r="B100" s="14" t="s">
        <v>19</v>
      </c>
      <c r="C100" s="16" t="s">
        <v>160</v>
      </c>
      <c r="D100" s="68"/>
      <c r="E100" s="16"/>
      <c r="F100" s="16" t="s">
        <v>5</v>
      </c>
      <c r="G100" s="20">
        <v>0</v>
      </c>
      <c r="H100" s="20">
        <v>0</v>
      </c>
      <c r="I100" s="20"/>
      <c r="J100" s="38"/>
      <c r="K100" s="39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</row>
    <row r="101" spans="1:167" x14ac:dyDescent="0.25">
      <c r="A101" s="124" t="s">
        <v>140</v>
      </c>
      <c r="B101" s="128" t="s">
        <v>19</v>
      </c>
      <c r="C101" s="125" t="s">
        <v>161</v>
      </c>
      <c r="D101" s="129"/>
      <c r="E101" s="125" t="s">
        <v>30</v>
      </c>
      <c r="F101" s="125" t="s">
        <v>5</v>
      </c>
      <c r="G101" s="141">
        <v>364.56</v>
      </c>
      <c r="H101" s="141">
        <v>364.56</v>
      </c>
      <c r="I101" s="141"/>
      <c r="J101" s="132"/>
      <c r="K101" s="133"/>
    </row>
    <row r="102" spans="1:167" x14ac:dyDescent="0.25">
      <c r="A102" s="14" t="s">
        <v>141</v>
      </c>
      <c r="B102" s="35" t="s">
        <v>19</v>
      </c>
      <c r="C102" s="16" t="s">
        <v>162</v>
      </c>
      <c r="D102" s="36"/>
      <c r="E102" s="16" t="s">
        <v>176</v>
      </c>
      <c r="F102" s="16" t="s">
        <v>5</v>
      </c>
      <c r="G102" s="37">
        <v>0</v>
      </c>
      <c r="H102" s="37">
        <v>0</v>
      </c>
      <c r="I102" s="20"/>
      <c r="J102" s="38"/>
      <c r="K102" s="39"/>
    </row>
    <row r="103" spans="1:167" s="194" customFormat="1" x14ac:dyDescent="0.25">
      <c r="A103" s="22" t="s">
        <v>142</v>
      </c>
      <c r="B103" s="69" t="s">
        <v>19</v>
      </c>
      <c r="C103" s="24" t="s">
        <v>163</v>
      </c>
      <c r="D103" s="77"/>
      <c r="E103" s="24" t="s">
        <v>30</v>
      </c>
      <c r="F103" s="24" t="s">
        <v>5</v>
      </c>
      <c r="G103" s="70">
        <v>500</v>
      </c>
      <c r="H103" s="70">
        <v>125.67</v>
      </c>
      <c r="I103" s="25"/>
      <c r="J103" s="26"/>
      <c r="K103" s="27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</row>
    <row r="104" spans="1:167" s="195" customFormat="1" x14ac:dyDescent="0.25">
      <c r="A104" s="124" t="s">
        <v>143</v>
      </c>
      <c r="B104" s="128" t="s">
        <v>19</v>
      </c>
      <c r="C104" s="125" t="s">
        <v>164</v>
      </c>
      <c r="D104" s="137"/>
      <c r="E104" s="125" t="s">
        <v>579</v>
      </c>
      <c r="F104" s="125" t="s">
        <v>5</v>
      </c>
      <c r="G104" s="138">
        <v>50000</v>
      </c>
      <c r="H104" s="141">
        <v>50000</v>
      </c>
      <c r="I104" s="138"/>
      <c r="J104" s="139"/>
      <c r="K104" s="140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</row>
    <row r="105" spans="1:167" s="195" customFormat="1" x14ac:dyDescent="0.25">
      <c r="A105" s="124" t="s">
        <v>144</v>
      </c>
      <c r="B105" s="128" t="s">
        <v>19</v>
      </c>
      <c r="C105" s="125" t="s">
        <v>173</v>
      </c>
      <c r="D105" s="137"/>
      <c r="E105" s="125" t="s">
        <v>29</v>
      </c>
      <c r="F105" s="125" t="s">
        <v>58</v>
      </c>
      <c r="G105" s="138">
        <v>14831</v>
      </c>
      <c r="H105" s="141">
        <v>14831</v>
      </c>
      <c r="I105" s="138"/>
      <c r="J105" s="139"/>
      <c r="K105" s="140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</row>
    <row r="106" spans="1:167" s="195" customFormat="1" x14ac:dyDescent="0.25">
      <c r="A106" s="124" t="s">
        <v>145</v>
      </c>
      <c r="B106" s="128" t="s">
        <v>19</v>
      </c>
      <c r="C106" s="125" t="s">
        <v>165</v>
      </c>
      <c r="D106" s="137"/>
      <c r="E106" s="165" t="s">
        <v>29</v>
      </c>
      <c r="F106" s="125" t="s">
        <v>58</v>
      </c>
      <c r="G106" s="138">
        <v>11000</v>
      </c>
      <c r="H106" s="141">
        <v>11000</v>
      </c>
      <c r="I106" s="138"/>
      <c r="J106" s="139"/>
      <c r="K106" s="140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</row>
    <row r="107" spans="1:167" s="195" customFormat="1" x14ac:dyDescent="0.25">
      <c r="A107" s="124" t="s">
        <v>146</v>
      </c>
      <c r="B107" s="128" t="s">
        <v>19</v>
      </c>
      <c r="C107" s="125" t="s">
        <v>166</v>
      </c>
      <c r="D107" s="137"/>
      <c r="E107" s="125" t="s">
        <v>29</v>
      </c>
      <c r="F107" s="125" t="s">
        <v>5</v>
      </c>
      <c r="G107" s="138">
        <v>3308.44</v>
      </c>
      <c r="H107" s="141">
        <v>3308.44</v>
      </c>
      <c r="I107" s="138"/>
      <c r="J107" s="139"/>
      <c r="K107" s="140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</row>
    <row r="108" spans="1:167" s="194" customFormat="1" x14ac:dyDescent="0.25">
      <c r="A108" s="22" t="s">
        <v>147</v>
      </c>
      <c r="B108" s="69" t="s">
        <v>19</v>
      </c>
      <c r="C108" s="24" t="s">
        <v>167</v>
      </c>
      <c r="D108" s="31"/>
      <c r="E108" s="24" t="s">
        <v>30</v>
      </c>
      <c r="F108" s="24" t="s">
        <v>5</v>
      </c>
      <c r="G108" s="32">
        <v>23163.01</v>
      </c>
      <c r="H108" s="70">
        <v>9511.2999999999993</v>
      </c>
      <c r="I108" s="32"/>
      <c r="J108" s="33"/>
      <c r="K108" s="34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</row>
    <row r="109" spans="1:167" s="11" customFormat="1" x14ac:dyDescent="0.25">
      <c r="A109" s="22" t="s">
        <v>148</v>
      </c>
      <c r="B109" s="69" t="s">
        <v>19</v>
      </c>
      <c r="C109" s="24" t="s">
        <v>168</v>
      </c>
      <c r="D109" s="31"/>
      <c r="E109" s="24" t="s">
        <v>30</v>
      </c>
      <c r="F109" s="24" t="s">
        <v>5</v>
      </c>
      <c r="G109" s="32">
        <v>23743.55</v>
      </c>
      <c r="H109" s="70">
        <v>23743.55</v>
      </c>
      <c r="I109" s="32"/>
      <c r="J109" s="33"/>
      <c r="K109" s="34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</row>
    <row r="110" spans="1:167" s="194" customFormat="1" x14ac:dyDescent="0.25">
      <c r="A110" s="22" t="s">
        <v>149</v>
      </c>
      <c r="B110" s="69" t="s">
        <v>19</v>
      </c>
      <c r="C110" s="24" t="s">
        <v>169</v>
      </c>
      <c r="D110" s="31"/>
      <c r="E110" s="24" t="s">
        <v>30</v>
      </c>
      <c r="F110" s="24" t="s">
        <v>5</v>
      </c>
      <c r="G110" s="32">
        <v>14950</v>
      </c>
      <c r="H110" s="70">
        <v>0</v>
      </c>
      <c r="I110" s="32"/>
      <c r="J110" s="33"/>
      <c r="K110" s="34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</row>
    <row r="111" spans="1:167" s="11" customFormat="1" x14ac:dyDescent="0.25">
      <c r="A111" s="22" t="s">
        <v>150</v>
      </c>
      <c r="B111" s="69" t="s">
        <v>19</v>
      </c>
      <c r="C111" s="24" t="s">
        <v>170</v>
      </c>
      <c r="D111" s="31"/>
      <c r="E111" s="24" t="s">
        <v>30</v>
      </c>
      <c r="F111" s="24" t="s">
        <v>5</v>
      </c>
      <c r="G111" s="32">
        <v>34020</v>
      </c>
      <c r="H111" s="70">
        <v>34020</v>
      </c>
      <c r="I111" s="32"/>
      <c r="J111" s="33"/>
      <c r="K111" s="34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</row>
    <row r="112" spans="1:167" s="11" customFormat="1" x14ac:dyDescent="0.25">
      <c r="A112" s="22" t="s">
        <v>151</v>
      </c>
      <c r="B112" s="69" t="s">
        <v>19</v>
      </c>
      <c r="C112" s="24" t="s">
        <v>171</v>
      </c>
      <c r="D112" s="31"/>
      <c r="E112" s="24" t="s">
        <v>30</v>
      </c>
      <c r="F112" s="24" t="s">
        <v>5</v>
      </c>
      <c r="G112" s="32">
        <v>9773.5</v>
      </c>
      <c r="H112" s="70">
        <v>9773.5</v>
      </c>
      <c r="I112" s="32"/>
      <c r="J112" s="33"/>
      <c r="K112" s="34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</row>
    <row r="113" spans="1:167" s="11" customFormat="1" x14ac:dyDescent="0.25">
      <c r="A113" s="22" t="s">
        <v>152</v>
      </c>
      <c r="B113" s="69" t="s">
        <v>19</v>
      </c>
      <c r="C113" s="24" t="s">
        <v>172</v>
      </c>
      <c r="D113" s="31"/>
      <c r="E113" s="24" t="s">
        <v>30</v>
      </c>
      <c r="F113" s="24" t="s">
        <v>5</v>
      </c>
      <c r="G113" s="32">
        <v>6250</v>
      </c>
      <c r="H113" s="70">
        <v>6250</v>
      </c>
      <c r="I113" s="32"/>
      <c r="J113" s="33"/>
      <c r="K113" s="34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</row>
    <row r="114" spans="1:167" s="195" customFormat="1" x14ac:dyDescent="0.25">
      <c r="A114" s="124" t="s">
        <v>153</v>
      </c>
      <c r="B114" s="128" t="s">
        <v>19</v>
      </c>
      <c r="C114" s="125" t="s">
        <v>174</v>
      </c>
      <c r="D114" s="137"/>
      <c r="E114" s="125" t="s">
        <v>29</v>
      </c>
      <c r="F114" s="125" t="s">
        <v>5</v>
      </c>
      <c r="G114" s="138">
        <v>1193</v>
      </c>
      <c r="H114" s="141">
        <v>1193</v>
      </c>
      <c r="I114" s="138"/>
      <c r="J114" s="139"/>
      <c r="K114" s="140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</row>
    <row r="115" spans="1:167" s="194" customFormat="1" x14ac:dyDescent="0.25">
      <c r="A115" s="156" t="s">
        <v>154</v>
      </c>
      <c r="B115" s="156" t="s">
        <v>19</v>
      </c>
      <c r="C115" s="150" t="s">
        <v>606</v>
      </c>
      <c r="D115" s="157"/>
      <c r="E115" s="150" t="s">
        <v>29</v>
      </c>
      <c r="F115" s="150" t="s">
        <v>58</v>
      </c>
      <c r="G115" s="153">
        <v>15674.1</v>
      </c>
      <c r="H115" s="214">
        <v>15674.1</v>
      </c>
      <c r="I115" s="153"/>
      <c r="J115" s="154"/>
      <c r="K115" s="155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</row>
    <row r="116" spans="1:167" s="194" customFormat="1" x14ac:dyDescent="0.25">
      <c r="A116" s="71" t="s">
        <v>155</v>
      </c>
      <c r="B116" s="22" t="s">
        <v>19</v>
      </c>
      <c r="C116" s="72" t="s">
        <v>175</v>
      </c>
      <c r="D116" s="73"/>
      <c r="E116" s="72" t="s">
        <v>30</v>
      </c>
      <c r="F116" s="24" t="s">
        <v>5</v>
      </c>
      <c r="G116" s="74">
        <v>15894</v>
      </c>
      <c r="H116" s="74">
        <v>0</v>
      </c>
      <c r="I116" s="74"/>
      <c r="J116" s="109"/>
      <c r="K116" s="75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</row>
    <row r="117" spans="1:167" s="194" customFormat="1" x14ac:dyDescent="0.25">
      <c r="A117" s="188" t="s">
        <v>156</v>
      </c>
      <c r="B117" s="156" t="s">
        <v>19</v>
      </c>
      <c r="C117" s="150" t="s">
        <v>608</v>
      </c>
      <c r="D117" s="213"/>
      <c r="E117" s="150" t="s">
        <v>29</v>
      </c>
      <c r="F117" s="150" t="s">
        <v>58</v>
      </c>
      <c r="G117" s="214">
        <v>0</v>
      </c>
      <c r="H117" s="214">
        <v>0</v>
      </c>
      <c r="I117" s="214"/>
      <c r="J117" s="228"/>
      <c r="K117" s="215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</row>
    <row r="118" spans="1:167" s="194" customFormat="1" x14ac:dyDescent="0.25">
      <c r="A118" s="188" t="s">
        <v>157</v>
      </c>
      <c r="B118" s="156" t="s">
        <v>19</v>
      </c>
      <c r="C118" s="150" t="s">
        <v>609</v>
      </c>
      <c r="D118" s="213"/>
      <c r="E118" s="150" t="s">
        <v>29</v>
      </c>
      <c r="F118" s="150" t="s">
        <v>58</v>
      </c>
      <c r="G118" s="214">
        <v>0</v>
      </c>
      <c r="H118" s="214">
        <v>0</v>
      </c>
      <c r="I118" s="214"/>
      <c r="J118" s="228"/>
      <c r="K118" s="215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</row>
    <row r="119" spans="1:167" s="194" customFormat="1" x14ac:dyDescent="0.25">
      <c r="A119" s="71" t="s">
        <v>158</v>
      </c>
      <c r="B119" s="22" t="s">
        <v>19</v>
      </c>
      <c r="C119" s="24" t="s">
        <v>500</v>
      </c>
      <c r="D119" s="73"/>
      <c r="E119" s="24" t="s">
        <v>30</v>
      </c>
      <c r="F119" s="24" t="s">
        <v>5</v>
      </c>
      <c r="G119" s="74">
        <v>4725</v>
      </c>
      <c r="H119" s="74">
        <v>1404.64</v>
      </c>
      <c r="I119" s="74"/>
      <c r="J119" s="109"/>
      <c r="K119" s="75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</row>
    <row r="120" spans="1:167" s="195" customFormat="1" x14ac:dyDescent="0.25">
      <c r="A120" s="166" t="s">
        <v>159</v>
      </c>
      <c r="B120" s="124" t="s">
        <v>19</v>
      </c>
      <c r="C120" s="167"/>
      <c r="D120" s="168"/>
      <c r="E120" s="125" t="s">
        <v>30</v>
      </c>
      <c r="F120" s="125" t="s">
        <v>5</v>
      </c>
      <c r="G120" s="169">
        <v>6565.34</v>
      </c>
      <c r="H120" s="169">
        <v>6565.34</v>
      </c>
      <c r="I120" s="169"/>
      <c r="J120" s="170"/>
      <c r="K120" s="171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</row>
    <row r="121" spans="1:167" s="202" customFormat="1" x14ac:dyDescent="0.25">
      <c r="A121" s="124" t="s">
        <v>375</v>
      </c>
      <c r="B121" s="124" t="s">
        <v>19</v>
      </c>
      <c r="C121" s="125" t="s">
        <v>501</v>
      </c>
      <c r="D121" s="134"/>
      <c r="E121" s="125" t="s">
        <v>29</v>
      </c>
      <c r="F121" s="125" t="s">
        <v>58</v>
      </c>
      <c r="G121" s="126">
        <v>80000</v>
      </c>
      <c r="H121" s="126">
        <v>80000</v>
      </c>
      <c r="I121" s="126"/>
      <c r="J121" s="142"/>
      <c r="K121" s="136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0"/>
      <c r="CM121" s="230"/>
      <c r="CN121" s="230"/>
      <c r="CO121" s="230"/>
      <c r="CP121" s="230"/>
      <c r="CQ121" s="230"/>
      <c r="CR121" s="230"/>
      <c r="CS121" s="230"/>
      <c r="CT121" s="230"/>
      <c r="CU121" s="230"/>
      <c r="CV121" s="230"/>
      <c r="CW121" s="230"/>
      <c r="CX121" s="230"/>
      <c r="CY121" s="230"/>
      <c r="CZ121" s="230"/>
      <c r="DA121" s="230"/>
      <c r="DB121" s="230"/>
      <c r="DC121" s="230"/>
      <c r="DD121" s="230"/>
      <c r="DE121" s="230"/>
      <c r="DF121" s="230"/>
      <c r="DG121" s="230"/>
      <c r="DH121" s="230"/>
      <c r="DI121" s="230"/>
      <c r="DJ121" s="230"/>
      <c r="DK121" s="230"/>
      <c r="DL121" s="230"/>
      <c r="DM121" s="230"/>
      <c r="DN121" s="230"/>
      <c r="DO121" s="230"/>
      <c r="DP121" s="230"/>
      <c r="DQ121" s="230"/>
      <c r="DR121" s="230"/>
      <c r="DS121" s="230"/>
      <c r="DT121" s="230"/>
      <c r="DU121" s="230"/>
      <c r="DV121" s="230"/>
      <c r="DW121" s="230"/>
      <c r="DX121" s="230"/>
      <c r="DY121" s="230"/>
      <c r="DZ121" s="230"/>
      <c r="EA121" s="230"/>
      <c r="EB121" s="230"/>
      <c r="EC121" s="230"/>
      <c r="ED121" s="230"/>
      <c r="EE121" s="230"/>
      <c r="EF121" s="230"/>
      <c r="EG121" s="230"/>
      <c r="EH121" s="230"/>
      <c r="EI121" s="230"/>
      <c r="EJ121" s="230"/>
      <c r="EK121" s="230"/>
      <c r="EL121" s="230"/>
      <c r="EM121" s="230"/>
      <c r="EN121" s="230"/>
      <c r="EO121" s="230"/>
      <c r="EP121" s="230"/>
      <c r="EQ121" s="230"/>
      <c r="ER121" s="230"/>
      <c r="ES121" s="230"/>
      <c r="ET121" s="230"/>
      <c r="EU121" s="230"/>
      <c r="EV121" s="230"/>
      <c r="EW121" s="230"/>
      <c r="EX121" s="230"/>
      <c r="EY121" s="230"/>
      <c r="EZ121" s="230"/>
      <c r="FA121" s="230"/>
      <c r="FB121" s="230"/>
      <c r="FC121" s="230"/>
      <c r="FD121" s="230"/>
      <c r="FE121" s="230"/>
      <c r="FF121" s="230"/>
      <c r="FG121" s="230"/>
      <c r="FH121" s="230"/>
      <c r="FI121" s="230"/>
      <c r="FJ121" s="230"/>
      <c r="FK121" s="230"/>
    </row>
    <row r="122" spans="1:167" s="203" customFormat="1" x14ac:dyDescent="0.25">
      <c r="A122" s="156" t="s">
        <v>376</v>
      </c>
      <c r="B122" s="156" t="s">
        <v>19</v>
      </c>
      <c r="C122" s="150" t="s">
        <v>607</v>
      </c>
      <c r="D122" s="159"/>
      <c r="E122" s="150" t="s">
        <v>29</v>
      </c>
      <c r="F122" s="150" t="s">
        <v>58</v>
      </c>
      <c r="G122" s="160">
        <v>0</v>
      </c>
      <c r="H122" s="160">
        <v>0</v>
      </c>
      <c r="I122" s="160"/>
      <c r="J122" s="161"/>
      <c r="K122" s="162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</row>
    <row r="123" spans="1:167" s="11" customFormat="1" x14ac:dyDescent="0.25">
      <c r="A123" s="14" t="s">
        <v>377</v>
      </c>
      <c r="B123" s="14" t="s">
        <v>19</v>
      </c>
      <c r="C123" s="16" t="s">
        <v>593</v>
      </c>
      <c r="D123" s="93"/>
      <c r="E123" s="92"/>
      <c r="F123" s="16" t="s">
        <v>58</v>
      </c>
      <c r="G123" s="94">
        <v>0</v>
      </c>
      <c r="H123" s="94">
        <v>0</v>
      </c>
      <c r="I123" s="94"/>
      <c r="J123" s="95"/>
      <c r="K123" s="96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</row>
    <row r="124" spans="1:167" s="203" customFormat="1" x14ac:dyDescent="0.25">
      <c r="A124" s="22" t="s">
        <v>378</v>
      </c>
      <c r="B124" s="22" t="s">
        <v>19</v>
      </c>
      <c r="C124" s="104" t="s">
        <v>502</v>
      </c>
      <c r="D124" s="105"/>
      <c r="E124" s="24" t="s">
        <v>37</v>
      </c>
      <c r="F124" s="24" t="s">
        <v>5</v>
      </c>
      <c r="G124" s="106">
        <v>15000</v>
      </c>
      <c r="H124" s="106">
        <v>0</v>
      </c>
      <c r="I124" s="106"/>
      <c r="J124" s="107"/>
      <c r="K124" s="108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</row>
    <row r="125" spans="1:167" s="203" customFormat="1" x14ac:dyDescent="0.25">
      <c r="A125" s="124" t="s">
        <v>379</v>
      </c>
      <c r="B125" s="124" t="s">
        <v>19</v>
      </c>
      <c r="C125" s="143" t="s">
        <v>503</v>
      </c>
      <c r="D125" s="144"/>
      <c r="E125" s="125" t="s">
        <v>29</v>
      </c>
      <c r="F125" s="125" t="s">
        <v>58</v>
      </c>
      <c r="G125" s="145">
        <v>12318.32</v>
      </c>
      <c r="H125" s="145">
        <v>10370</v>
      </c>
      <c r="I125" s="145"/>
      <c r="J125" s="146"/>
      <c r="K125" s="147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</row>
    <row r="126" spans="1:167" s="11" customFormat="1" x14ac:dyDescent="0.25">
      <c r="A126" s="14" t="s">
        <v>380</v>
      </c>
      <c r="B126" s="14" t="s">
        <v>19</v>
      </c>
      <c r="C126" s="16" t="s">
        <v>580</v>
      </c>
      <c r="D126" s="93"/>
      <c r="E126" s="16" t="s">
        <v>29</v>
      </c>
      <c r="F126" s="16" t="s">
        <v>58</v>
      </c>
      <c r="G126" s="94">
        <v>0</v>
      </c>
      <c r="H126" s="94">
        <v>0</v>
      </c>
      <c r="I126" s="94"/>
      <c r="J126" s="95"/>
      <c r="K126" s="96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</row>
    <row r="127" spans="1:167" s="201" customFormat="1" x14ac:dyDescent="0.25">
      <c r="A127" s="115" t="s">
        <v>381</v>
      </c>
      <c r="B127" s="115" t="s">
        <v>19</v>
      </c>
      <c r="C127" s="119" t="s">
        <v>583</v>
      </c>
      <c r="D127" s="117"/>
      <c r="E127" s="119" t="s">
        <v>582</v>
      </c>
      <c r="F127" s="119" t="s">
        <v>58</v>
      </c>
      <c r="G127" s="120">
        <v>151700</v>
      </c>
      <c r="H127" s="120">
        <v>151700</v>
      </c>
      <c r="I127" s="120"/>
      <c r="J127" s="121"/>
      <c r="K127" s="122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</row>
    <row r="128" spans="1:167" s="11" customFormat="1" x14ac:dyDescent="0.25">
      <c r="A128" s="14" t="s">
        <v>382</v>
      </c>
      <c r="B128" s="14" t="s">
        <v>19</v>
      </c>
      <c r="C128" s="16" t="s">
        <v>581</v>
      </c>
      <c r="D128" s="93"/>
      <c r="E128" s="16" t="s">
        <v>27</v>
      </c>
      <c r="F128" s="16" t="s">
        <v>58</v>
      </c>
      <c r="G128" s="94">
        <v>0</v>
      </c>
      <c r="H128" s="94">
        <v>0</v>
      </c>
      <c r="I128" s="94"/>
      <c r="J128" s="95"/>
      <c r="K128" s="96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</row>
    <row r="129" spans="1:167" s="195" customFormat="1" x14ac:dyDescent="0.25">
      <c r="A129" s="124" t="s">
        <v>383</v>
      </c>
      <c r="B129" s="124" t="s">
        <v>19</v>
      </c>
      <c r="C129" s="125" t="s">
        <v>504</v>
      </c>
      <c r="D129" s="144"/>
      <c r="E129" s="125" t="s">
        <v>27</v>
      </c>
      <c r="F129" s="125" t="s">
        <v>58</v>
      </c>
      <c r="G129" s="145">
        <v>1400</v>
      </c>
      <c r="H129" s="145">
        <v>1400</v>
      </c>
      <c r="I129" s="145"/>
      <c r="J129" s="146"/>
      <c r="K129" s="147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</row>
    <row r="130" spans="1:167" s="201" customFormat="1" x14ac:dyDescent="0.25">
      <c r="A130" s="115" t="s">
        <v>591</v>
      </c>
      <c r="B130" s="115" t="s">
        <v>19</v>
      </c>
      <c r="C130" s="119" t="s">
        <v>592</v>
      </c>
      <c r="D130" s="190"/>
      <c r="E130" s="119" t="s">
        <v>29</v>
      </c>
      <c r="F130" s="119" t="s">
        <v>58</v>
      </c>
      <c r="G130" s="191">
        <v>8000</v>
      </c>
      <c r="H130" s="191">
        <v>8000</v>
      </c>
      <c r="I130" s="191"/>
      <c r="J130" s="192"/>
      <c r="K130" s="19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</row>
    <row r="131" spans="1:167" s="13" customFormat="1" x14ac:dyDescent="0.25">
      <c r="A131" s="42"/>
      <c r="B131" s="42"/>
      <c r="C131" s="43"/>
      <c r="D131" s="44"/>
      <c r="E131" s="43"/>
      <c r="F131" s="43"/>
      <c r="G131" s="91">
        <f>SUBTOTAL(109,G100:G130)</f>
        <v>504373.82</v>
      </c>
      <c r="H131" s="91">
        <f>SUM(H100:H130)</f>
        <v>439235.10000000003</v>
      </c>
      <c r="I131" s="45"/>
      <c r="J131" s="46"/>
      <c r="K131" s="60"/>
    </row>
    <row r="132" spans="1:167" s="195" customFormat="1" x14ac:dyDescent="0.25">
      <c r="A132" s="124" t="s">
        <v>130</v>
      </c>
      <c r="B132" s="124" t="s">
        <v>13</v>
      </c>
      <c r="C132" s="125" t="s">
        <v>132</v>
      </c>
      <c r="D132" s="134"/>
      <c r="E132" s="125" t="s">
        <v>30</v>
      </c>
      <c r="F132" s="125" t="s">
        <v>5</v>
      </c>
      <c r="G132" s="126">
        <v>13425.65</v>
      </c>
      <c r="H132" s="126">
        <v>13425.65</v>
      </c>
      <c r="I132" s="126"/>
      <c r="J132" s="132"/>
      <c r="K132" s="13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</row>
    <row r="133" spans="1:167" s="195" customFormat="1" x14ac:dyDescent="0.25">
      <c r="A133" s="124" t="s">
        <v>131</v>
      </c>
      <c r="B133" s="124" t="s">
        <v>13</v>
      </c>
      <c r="C133" s="125" t="s">
        <v>133</v>
      </c>
      <c r="D133" s="134"/>
      <c r="E133" s="125" t="s">
        <v>29</v>
      </c>
      <c r="F133" s="125" t="s">
        <v>5</v>
      </c>
      <c r="G133" s="126">
        <v>4039.41</v>
      </c>
      <c r="H133" s="126">
        <v>4039.41</v>
      </c>
      <c r="I133" s="126"/>
      <c r="J133" s="132"/>
      <c r="K133" s="13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</row>
    <row r="134" spans="1:167" s="194" customFormat="1" x14ac:dyDescent="0.25">
      <c r="A134" s="22" t="s">
        <v>384</v>
      </c>
      <c r="B134" s="22" t="s">
        <v>13</v>
      </c>
      <c r="C134" s="104" t="s">
        <v>505</v>
      </c>
      <c r="D134" s="105"/>
      <c r="E134" s="24" t="s">
        <v>27</v>
      </c>
      <c r="F134" s="24" t="s">
        <v>5</v>
      </c>
      <c r="G134" s="106">
        <v>50000</v>
      </c>
      <c r="H134" s="106">
        <v>40111.730000000003</v>
      </c>
      <c r="I134" s="106"/>
      <c r="J134" s="107"/>
      <c r="K134" s="108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</row>
    <row r="135" spans="1:167" s="194" customFormat="1" x14ac:dyDescent="0.25">
      <c r="A135" s="22" t="s">
        <v>385</v>
      </c>
      <c r="B135" s="22" t="s">
        <v>13</v>
      </c>
      <c r="C135" s="104" t="s">
        <v>506</v>
      </c>
      <c r="D135" s="105"/>
      <c r="E135" s="24" t="s">
        <v>27</v>
      </c>
      <c r="F135" s="24" t="s">
        <v>5</v>
      </c>
      <c r="G135" s="106">
        <v>75000</v>
      </c>
      <c r="H135" s="106">
        <v>74947.27</v>
      </c>
      <c r="I135" s="106"/>
      <c r="J135" s="107"/>
      <c r="K135" s="108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</row>
    <row r="136" spans="1:167" s="195" customFormat="1" x14ac:dyDescent="0.25">
      <c r="A136" s="124" t="s">
        <v>386</v>
      </c>
      <c r="B136" s="124" t="s">
        <v>13</v>
      </c>
      <c r="C136" s="143" t="s">
        <v>507</v>
      </c>
      <c r="D136" s="144"/>
      <c r="E136" s="125" t="s">
        <v>27</v>
      </c>
      <c r="F136" s="125" t="s">
        <v>5</v>
      </c>
      <c r="G136" s="145">
        <v>30000</v>
      </c>
      <c r="H136" s="145">
        <v>30864.89</v>
      </c>
      <c r="I136" s="145"/>
      <c r="J136" s="146"/>
      <c r="K136" s="147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</row>
    <row r="137" spans="1:167" s="11" customFormat="1" x14ac:dyDescent="0.25">
      <c r="A137" s="14" t="s">
        <v>387</v>
      </c>
      <c r="B137" s="14" t="s">
        <v>13</v>
      </c>
      <c r="C137" s="16" t="s">
        <v>644</v>
      </c>
      <c r="D137" s="93"/>
      <c r="E137" s="16" t="s">
        <v>37</v>
      </c>
      <c r="F137" s="16" t="s">
        <v>5</v>
      </c>
      <c r="G137" s="94">
        <v>0</v>
      </c>
      <c r="H137" s="94">
        <v>0</v>
      </c>
      <c r="I137" s="94"/>
      <c r="J137" s="95"/>
      <c r="K137" s="96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</row>
    <row r="138" spans="1:167" s="194" customFormat="1" x14ac:dyDescent="0.25">
      <c r="A138" s="22" t="s">
        <v>388</v>
      </c>
      <c r="B138" s="22" t="s">
        <v>13</v>
      </c>
      <c r="C138" s="104" t="s">
        <v>508</v>
      </c>
      <c r="D138" s="105"/>
      <c r="E138" s="24" t="s">
        <v>29</v>
      </c>
      <c r="F138" s="24" t="s">
        <v>58</v>
      </c>
      <c r="G138" s="106">
        <v>25558.799999999999</v>
      </c>
      <c r="H138" s="106">
        <v>0</v>
      </c>
      <c r="I138" s="106"/>
      <c r="J138" s="107"/>
      <c r="K138" s="108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</row>
    <row r="139" spans="1:167" s="201" customFormat="1" x14ac:dyDescent="0.25">
      <c r="A139" s="115" t="s">
        <v>389</v>
      </c>
      <c r="B139" s="115" t="s">
        <v>13</v>
      </c>
      <c r="C139" s="116" t="s">
        <v>509</v>
      </c>
      <c r="D139" s="117"/>
      <c r="E139" s="119" t="s">
        <v>572</v>
      </c>
      <c r="F139" s="119" t="s">
        <v>5</v>
      </c>
      <c r="G139" s="120">
        <v>5000</v>
      </c>
      <c r="H139" s="120">
        <v>5000</v>
      </c>
      <c r="I139" s="120"/>
      <c r="J139" s="121"/>
      <c r="K139" s="122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</row>
    <row r="140" spans="1:167" s="11" customFormat="1" x14ac:dyDescent="0.25">
      <c r="A140" s="14" t="s">
        <v>390</v>
      </c>
      <c r="B140" s="14" t="s">
        <v>13</v>
      </c>
      <c r="C140" s="16" t="s">
        <v>645</v>
      </c>
      <c r="D140" s="93"/>
      <c r="E140" s="16" t="s">
        <v>37</v>
      </c>
      <c r="F140" s="16" t="s">
        <v>5</v>
      </c>
      <c r="G140" s="94">
        <v>0</v>
      </c>
      <c r="H140" s="94">
        <v>0</v>
      </c>
      <c r="I140" s="94"/>
      <c r="J140" s="95"/>
      <c r="K140" s="96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</row>
    <row r="141" spans="1:167" s="194" customFormat="1" x14ac:dyDescent="0.25">
      <c r="A141" s="22" t="s">
        <v>391</v>
      </c>
      <c r="B141" s="22" t="s">
        <v>13</v>
      </c>
      <c r="C141" s="104" t="s">
        <v>510</v>
      </c>
      <c r="D141" s="105"/>
      <c r="E141" s="24" t="s">
        <v>36</v>
      </c>
      <c r="F141" s="24" t="s">
        <v>5</v>
      </c>
      <c r="G141" s="106">
        <v>30000</v>
      </c>
      <c r="H141" s="106">
        <v>16640.3</v>
      </c>
      <c r="I141" s="106"/>
      <c r="J141" s="107"/>
      <c r="K141" s="108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</row>
    <row r="142" spans="1:167" s="203" customFormat="1" x14ac:dyDescent="0.25">
      <c r="A142" s="156" t="s">
        <v>392</v>
      </c>
      <c r="B142" s="156" t="s">
        <v>13</v>
      </c>
      <c r="C142" s="158" t="s">
        <v>511</v>
      </c>
      <c r="D142" s="159"/>
      <c r="E142" s="150" t="s">
        <v>29</v>
      </c>
      <c r="F142" s="150" t="s">
        <v>58</v>
      </c>
      <c r="G142" s="160">
        <v>0</v>
      </c>
      <c r="H142" s="160">
        <v>0</v>
      </c>
      <c r="I142" s="160"/>
      <c r="J142" s="161"/>
      <c r="K142" s="162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</row>
    <row r="143" spans="1:167" s="203" customFormat="1" x14ac:dyDescent="0.25">
      <c r="A143" s="156" t="s">
        <v>393</v>
      </c>
      <c r="B143" s="156" t="s">
        <v>13</v>
      </c>
      <c r="C143" s="158" t="s">
        <v>512</v>
      </c>
      <c r="D143" s="159"/>
      <c r="E143" s="150" t="s">
        <v>29</v>
      </c>
      <c r="F143" s="150" t="s">
        <v>58</v>
      </c>
      <c r="G143" s="160">
        <v>0</v>
      </c>
      <c r="H143" s="160">
        <v>0</v>
      </c>
      <c r="I143" s="160"/>
      <c r="J143" s="161"/>
      <c r="K143" s="162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</row>
    <row r="144" spans="1:167" s="11" customFormat="1" x14ac:dyDescent="0.25">
      <c r="A144" s="14" t="s">
        <v>394</v>
      </c>
      <c r="B144" s="14" t="s">
        <v>13</v>
      </c>
      <c r="C144" s="16" t="s">
        <v>646</v>
      </c>
      <c r="D144" s="93"/>
      <c r="E144" s="16" t="s">
        <v>647</v>
      </c>
      <c r="F144" s="16" t="s">
        <v>58</v>
      </c>
      <c r="G144" s="94">
        <v>0</v>
      </c>
      <c r="H144" s="94">
        <v>0</v>
      </c>
      <c r="I144" s="94"/>
      <c r="J144" s="95"/>
      <c r="K144" s="96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</row>
    <row r="145" spans="1:167" s="203" customFormat="1" x14ac:dyDescent="0.25">
      <c r="A145" s="156" t="s">
        <v>395</v>
      </c>
      <c r="B145" s="156" t="s">
        <v>13</v>
      </c>
      <c r="C145" s="158" t="s">
        <v>513</v>
      </c>
      <c r="D145" s="159"/>
      <c r="E145" s="150" t="s">
        <v>29</v>
      </c>
      <c r="F145" s="150" t="s">
        <v>58</v>
      </c>
      <c r="G145" s="160">
        <v>0</v>
      </c>
      <c r="H145" s="160">
        <v>0</v>
      </c>
      <c r="I145" s="160"/>
      <c r="J145" s="161"/>
      <c r="K145" s="162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</row>
    <row r="146" spans="1:167" s="203" customFormat="1" x14ac:dyDescent="0.25">
      <c r="A146" s="156" t="s">
        <v>396</v>
      </c>
      <c r="B146" s="156" t="s">
        <v>13</v>
      </c>
      <c r="C146" s="158" t="s">
        <v>514</v>
      </c>
      <c r="D146" s="159"/>
      <c r="E146" s="150" t="s">
        <v>29</v>
      </c>
      <c r="F146" s="150" t="s">
        <v>58</v>
      </c>
      <c r="G146" s="160">
        <v>0</v>
      </c>
      <c r="H146" s="160">
        <v>0</v>
      </c>
      <c r="I146" s="160"/>
      <c r="J146" s="161"/>
      <c r="K146" s="162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</row>
    <row r="147" spans="1:167" s="203" customFormat="1" x14ac:dyDescent="0.25">
      <c r="A147" s="156" t="s">
        <v>397</v>
      </c>
      <c r="B147" s="156" t="s">
        <v>13</v>
      </c>
      <c r="C147" s="158" t="s">
        <v>515</v>
      </c>
      <c r="D147" s="159"/>
      <c r="E147" s="150" t="s">
        <v>29</v>
      </c>
      <c r="F147" s="150" t="s">
        <v>58</v>
      </c>
      <c r="G147" s="160">
        <v>0</v>
      </c>
      <c r="H147" s="160">
        <v>0</v>
      </c>
      <c r="I147" s="160"/>
      <c r="J147" s="161"/>
      <c r="K147" s="162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</row>
    <row r="148" spans="1:167" s="201" customFormat="1" x14ac:dyDescent="0.25">
      <c r="A148" s="156" t="s">
        <v>398</v>
      </c>
      <c r="B148" s="156" t="s">
        <v>13</v>
      </c>
      <c r="C148" s="150" t="s">
        <v>610</v>
      </c>
      <c r="D148" s="159"/>
      <c r="E148" s="150" t="s">
        <v>29</v>
      </c>
      <c r="F148" s="150" t="s">
        <v>58</v>
      </c>
      <c r="G148" s="160">
        <v>8400</v>
      </c>
      <c r="H148" s="160">
        <v>8400</v>
      </c>
      <c r="I148" s="160"/>
      <c r="J148" s="161"/>
      <c r="K148" s="162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</row>
    <row r="149" spans="1:167" s="11" customFormat="1" x14ac:dyDescent="0.25">
      <c r="A149" s="14" t="s">
        <v>399</v>
      </c>
      <c r="B149" s="14" t="s">
        <v>13</v>
      </c>
      <c r="C149" s="92" t="s">
        <v>516</v>
      </c>
      <c r="D149" s="93"/>
      <c r="E149" s="16" t="s">
        <v>29</v>
      </c>
      <c r="F149" s="16" t="s">
        <v>58</v>
      </c>
      <c r="G149" s="94">
        <v>0</v>
      </c>
      <c r="H149" s="94">
        <v>0</v>
      </c>
      <c r="I149" s="94"/>
      <c r="J149" s="95"/>
      <c r="K149" s="96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</row>
    <row r="150" spans="1:167" s="201" customFormat="1" x14ac:dyDescent="0.25">
      <c r="A150" s="115" t="s">
        <v>400</v>
      </c>
      <c r="B150" s="115" t="s">
        <v>13</v>
      </c>
      <c r="C150" s="116" t="s">
        <v>517</v>
      </c>
      <c r="D150" s="117"/>
      <c r="E150" s="119" t="s">
        <v>29</v>
      </c>
      <c r="F150" s="119" t="s">
        <v>58</v>
      </c>
      <c r="G150" s="120">
        <v>38400</v>
      </c>
      <c r="H150" s="120">
        <v>38400</v>
      </c>
      <c r="I150" s="120"/>
      <c r="J150" s="121"/>
      <c r="K150" s="122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</row>
    <row r="151" spans="1:167" s="11" customFormat="1" x14ac:dyDescent="0.25">
      <c r="A151" s="14" t="s">
        <v>401</v>
      </c>
      <c r="B151" s="14" t="s">
        <v>13</v>
      </c>
      <c r="C151" s="16" t="s">
        <v>648</v>
      </c>
      <c r="D151" s="93"/>
      <c r="E151" s="16" t="s">
        <v>29</v>
      </c>
      <c r="F151" s="16" t="s">
        <v>58</v>
      </c>
      <c r="G151" s="94">
        <v>0</v>
      </c>
      <c r="H151" s="94">
        <v>0</v>
      </c>
      <c r="I151" s="94"/>
      <c r="J151" s="95"/>
      <c r="K151" s="96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</row>
    <row r="152" spans="1:167" s="201" customFormat="1" x14ac:dyDescent="0.25">
      <c r="A152" s="156" t="s">
        <v>402</v>
      </c>
      <c r="B152" s="156" t="s">
        <v>13</v>
      </c>
      <c r="C152" s="150" t="s">
        <v>611</v>
      </c>
      <c r="D152" s="159"/>
      <c r="E152" s="150" t="s">
        <v>29</v>
      </c>
      <c r="F152" s="150" t="s">
        <v>58</v>
      </c>
      <c r="G152" s="160">
        <v>6289.07</v>
      </c>
      <c r="H152" s="160">
        <v>6289.07</v>
      </c>
      <c r="I152" s="160"/>
      <c r="J152" s="161"/>
      <c r="K152" s="162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</row>
    <row r="153" spans="1:167" s="13" customFormat="1" x14ac:dyDescent="0.25">
      <c r="A153" s="3"/>
      <c r="B153" s="3"/>
      <c r="C153" s="1"/>
      <c r="D153" s="40"/>
      <c r="E153" s="1"/>
      <c r="F153" s="1"/>
      <c r="G153" s="91">
        <f>SUM(G132:G152)</f>
        <v>286112.93</v>
      </c>
      <c r="H153" s="91">
        <f>SUM(H132:H152)</f>
        <v>238118.32</v>
      </c>
      <c r="I153" s="4"/>
      <c r="J153" s="2"/>
      <c r="K153" s="41"/>
    </row>
    <row r="154" spans="1:167" s="8" customFormat="1" x14ac:dyDescent="0.25">
      <c r="A154" s="22" t="s">
        <v>177</v>
      </c>
      <c r="B154" s="22" t="s">
        <v>15</v>
      </c>
      <c r="C154" s="24" t="s">
        <v>182</v>
      </c>
      <c r="D154" s="23"/>
      <c r="E154" s="24" t="s">
        <v>29</v>
      </c>
      <c r="F154" s="24" t="s">
        <v>5</v>
      </c>
      <c r="G154" s="25">
        <v>200</v>
      </c>
      <c r="H154" s="25">
        <v>0</v>
      </c>
      <c r="I154" s="25"/>
      <c r="J154" s="26"/>
      <c r="K154" s="27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</row>
    <row r="155" spans="1:167" s="8" customFormat="1" x14ac:dyDescent="0.25">
      <c r="A155" s="22" t="s">
        <v>178</v>
      </c>
      <c r="B155" s="22" t="s">
        <v>15</v>
      </c>
      <c r="C155" s="24" t="s">
        <v>183</v>
      </c>
      <c r="D155" s="23"/>
      <c r="E155" s="24" t="s">
        <v>29</v>
      </c>
      <c r="F155" s="24" t="s">
        <v>5</v>
      </c>
      <c r="G155" s="25">
        <v>200</v>
      </c>
      <c r="H155" s="25">
        <v>0</v>
      </c>
      <c r="I155" s="25"/>
      <c r="J155" s="26"/>
      <c r="K155" s="27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</row>
    <row r="156" spans="1:167" s="8" customFormat="1" x14ac:dyDescent="0.25">
      <c r="A156" s="22" t="s">
        <v>179</v>
      </c>
      <c r="B156" s="22" t="s">
        <v>15</v>
      </c>
      <c r="C156" s="24" t="s">
        <v>184</v>
      </c>
      <c r="D156" s="23"/>
      <c r="E156" s="24" t="s">
        <v>29</v>
      </c>
      <c r="F156" s="24" t="s">
        <v>5</v>
      </c>
      <c r="G156" s="25">
        <v>200</v>
      </c>
      <c r="H156" s="25">
        <v>0</v>
      </c>
      <c r="I156" s="25"/>
      <c r="J156" s="26"/>
      <c r="K156" s="27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</row>
    <row r="157" spans="1:167" s="8" customFormat="1" x14ac:dyDescent="0.25">
      <c r="A157" s="22" t="s">
        <v>180</v>
      </c>
      <c r="B157" s="22" t="s">
        <v>15</v>
      </c>
      <c r="C157" s="24" t="s">
        <v>185</v>
      </c>
      <c r="D157" s="23"/>
      <c r="E157" s="24" t="s">
        <v>29</v>
      </c>
      <c r="F157" s="24" t="s">
        <v>5</v>
      </c>
      <c r="G157" s="25">
        <v>200</v>
      </c>
      <c r="H157" s="25">
        <v>0</v>
      </c>
      <c r="I157" s="25"/>
      <c r="J157" s="26"/>
      <c r="K157" s="27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</row>
    <row r="158" spans="1:167" x14ac:dyDescent="0.25">
      <c r="A158" s="22" t="s">
        <v>181</v>
      </c>
      <c r="B158" s="69" t="s">
        <v>15</v>
      </c>
      <c r="C158" s="24" t="s">
        <v>185</v>
      </c>
      <c r="D158" s="77"/>
      <c r="E158" s="24" t="s">
        <v>29</v>
      </c>
      <c r="F158" s="24" t="s">
        <v>5</v>
      </c>
      <c r="G158" s="70">
        <v>200</v>
      </c>
      <c r="H158" s="25">
        <v>0</v>
      </c>
      <c r="I158" s="25"/>
      <c r="J158" s="26"/>
      <c r="K158" s="27"/>
    </row>
    <row r="159" spans="1:167" s="201" customFormat="1" x14ac:dyDescent="0.25">
      <c r="A159" s="115" t="s">
        <v>186</v>
      </c>
      <c r="B159" s="205" t="s">
        <v>15</v>
      </c>
      <c r="C159" s="119" t="s">
        <v>194</v>
      </c>
      <c r="D159" s="206"/>
      <c r="E159" s="119" t="s">
        <v>29</v>
      </c>
      <c r="F159" s="119" t="s">
        <v>58</v>
      </c>
      <c r="G159" s="207">
        <v>118400</v>
      </c>
      <c r="H159" s="191">
        <v>118400</v>
      </c>
      <c r="I159" s="191"/>
      <c r="J159" s="208"/>
      <c r="K159" s="209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</row>
    <row r="160" spans="1:167" s="201" customFormat="1" x14ac:dyDescent="0.25">
      <c r="A160" s="156" t="s">
        <v>187</v>
      </c>
      <c r="B160" s="149" t="s">
        <v>15</v>
      </c>
      <c r="C160" s="150" t="s">
        <v>612</v>
      </c>
      <c r="D160" s="151"/>
      <c r="E160" s="150" t="s">
        <v>29</v>
      </c>
      <c r="F160" s="150" t="s">
        <v>58</v>
      </c>
      <c r="G160" s="225">
        <v>4151.58</v>
      </c>
      <c r="H160" s="153">
        <v>4151.58</v>
      </c>
      <c r="I160" s="153"/>
      <c r="J160" s="226"/>
      <c r="K160" s="227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</row>
    <row r="161" spans="1:167" s="204" customFormat="1" x14ac:dyDescent="0.25">
      <c r="A161" s="156" t="s">
        <v>188</v>
      </c>
      <c r="B161" s="149" t="s">
        <v>15</v>
      </c>
      <c r="C161" s="150" t="s">
        <v>613</v>
      </c>
      <c r="D161" s="151"/>
      <c r="E161" s="150" t="s">
        <v>29</v>
      </c>
      <c r="F161" s="150" t="s">
        <v>58</v>
      </c>
      <c r="G161" s="225">
        <v>0</v>
      </c>
      <c r="H161" s="153">
        <v>0</v>
      </c>
      <c r="I161" s="153"/>
      <c r="J161" s="226"/>
      <c r="K161" s="227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</row>
    <row r="162" spans="1:167" s="195" customFormat="1" x14ac:dyDescent="0.25">
      <c r="A162" s="124" t="s">
        <v>189</v>
      </c>
      <c r="B162" s="128" t="s">
        <v>15</v>
      </c>
      <c r="C162" s="125" t="s">
        <v>195</v>
      </c>
      <c r="D162" s="129"/>
      <c r="E162" s="125" t="s">
        <v>27</v>
      </c>
      <c r="F162" s="125" t="s">
        <v>5</v>
      </c>
      <c r="G162" s="141">
        <v>60000</v>
      </c>
      <c r="H162" s="126">
        <v>60000</v>
      </c>
      <c r="I162" s="126"/>
      <c r="J162" s="132"/>
      <c r="K162" s="13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</row>
    <row r="163" spans="1:167" s="204" customFormat="1" x14ac:dyDescent="0.25">
      <c r="A163" s="156" t="s">
        <v>190</v>
      </c>
      <c r="B163" s="149" t="s">
        <v>15</v>
      </c>
      <c r="C163" s="150" t="s">
        <v>614</v>
      </c>
      <c r="D163" s="151"/>
      <c r="E163" s="150" t="s">
        <v>29</v>
      </c>
      <c r="F163" s="150" t="s">
        <v>58</v>
      </c>
      <c r="G163" s="225">
        <v>0</v>
      </c>
      <c r="H163" s="153">
        <v>0</v>
      </c>
      <c r="I163" s="153"/>
      <c r="J163" s="226"/>
      <c r="K163" s="227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</row>
    <row r="164" spans="1:167" s="194" customFormat="1" x14ac:dyDescent="0.25">
      <c r="A164" s="22" t="s">
        <v>191</v>
      </c>
      <c r="B164" s="69" t="s">
        <v>15</v>
      </c>
      <c r="C164" s="24" t="s">
        <v>196</v>
      </c>
      <c r="D164" s="31"/>
      <c r="E164" s="24" t="s">
        <v>30</v>
      </c>
      <c r="F164" s="24" t="s">
        <v>5</v>
      </c>
      <c r="G164" s="32">
        <v>10000</v>
      </c>
      <c r="H164" s="25">
        <v>0</v>
      </c>
      <c r="I164" s="32"/>
      <c r="J164" s="33"/>
      <c r="K164" s="34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</row>
    <row r="165" spans="1:167" s="204" customFormat="1" x14ac:dyDescent="0.25">
      <c r="A165" s="188" t="s">
        <v>192</v>
      </c>
      <c r="B165" s="188" t="s">
        <v>15</v>
      </c>
      <c r="C165" s="150" t="s">
        <v>615</v>
      </c>
      <c r="D165" s="213"/>
      <c r="E165" s="212" t="s">
        <v>29</v>
      </c>
      <c r="F165" s="212" t="s">
        <v>58</v>
      </c>
      <c r="G165" s="214">
        <v>0</v>
      </c>
      <c r="H165" s="153">
        <v>0</v>
      </c>
      <c r="I165" s="214"/>
      <c r="J165" s="228"/>
      <c r="K165" s="215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</row>
    <row r="166" spans="1:167" s="204" customFormat="1" x14ac:dyDescent="0.25">
      <c r="A166" s="188" t="s">
        <v>193</v>
      </c>
      <c r="B166" s="188" t="s">
        <v>15</v>
      </c>
      <c r="C166" s="150" t="s">
        <v>616</v>
      </c>
      <c r="D166" s="213"/>
      <c r="E166" s="212" t="s">
        <v>29</v>
      </c>
      <c r="F166" s="212" t="s">
        <v>58</v>
      </c>
      <c r="G166" s="214">
        <v>886.89</v>
      </c>
      <c r="H166" s="214">
        <v>0</v>
      </c>
      <c r="I166" s="214"/>
      <c r="J166" s="228"/>
      <c r="K166" s="215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</row>
    <row r="167" spans="1:167" s="201" customFormat="1" x14ac:dyDescent="0.25">
      <c r="A167" s="196" t="s">
        <v>303</v>
      </c>
      <c r="B167" s="196" t="s">
        <v>15</v>
      </c>
      <c r="C167" s="197" t="s">
        <v>304</v>
      </c>
      <c r="D167" s="198"/>
      <c r="E167" s="197" t="s">
        <v>30</v>
      </c>
      <c r="F167" s="119" t="s">
        <v>58</v>
      </c>
      <c r="G167" s="199">
        <v>100000</v>
      </c>
      <c r="H167" s="199">
        <v>100000</v>
      </c>
      <c r="I167" s="199"/>
      <c r="J167" s="210"/>
      <c r="K167" s="200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</row>
    <row r="168" spans="1:167" s="13" customFormat="1" x14ac:dyDescent="0.25">
      <c r="A168" s="3"/>
      <c r="B168" s="3"/>
      <c r="C168" s="1"/>
      <c r="D168" s="40"/>
      <c r="E168" s="1"/>
      <c r="F168" s="1"/>
      <c r="G168" s="91">
        <f>SUM(G154:G167)</f>
        <v>294438.47000000003</v>
      </c>
      <c r="H168" s="91">
        <f>SUM(H154:H167)</f>
        <v>282551.58</v>
      </c>
      <c r="I168" s="4"/>
      <c r="J168" s="2"/>
      <c r="K168" s="41"/>
    </row>
    <row r="169" spans="1:167" x14ac:dyDescent="0.25">
      <c r="A169" s="124" t="s">
        <v>218</v>
      </c>
      <c r="B169" s="128" t="s">
        <v>16</v>
      </c>
      <c r="C169" s="125" t="s">
        <v>198</v>
      </c>
      <c r="D169" s="129"/>
      <c r="E169" s="167" t="s">
        <v>30</v>
      </c>
      <c r="F169" s="125" t="s">
        <v>5</v>
      </c>
      <c r="G169" s="141">
        <v>3000</v>
      </c>
      <c r="H169" s="141">
        <v>3043.88</v>
      </c>
      <c r="I169" s="141"/>
      <c r="J169" s="132"/>
      <c r="K169" s="133"/>
    </row>
    <row r="170" spans="1:167" x14ac:dyDescent="0.25">
      <c r="A170" s="124" t="s">
        <v>219</v>
      </c>
      <c r="B170" s="128" t="s">
        <v>16</v>
      </c>
      <c r="C170" s="125" t="s">
        <v>199</v>
      </c>
      <c r="D170" s="129"/>
      <c r="E170" s="167" t="s">
        <v>30</v>
      </c>
      <c r="F170" s="125" t="s">
        <v>5</v>
      </c>
      <c r="G170" s="141">
        <v>3000</v>
      </c>
      <c r="H170" s="141">
        <v>3043.88</v>
      </c>
      <c r="I170" s="126"/>
      <c r="J170" s="132"/>
      <c r="K170" s="133"/>
    </row>
    <row r="171" spans="1:167" x14ac:dyDescent="0.25">
      <c r="A171" s="124" t="s">
        <v>220</v>
      </c>
      <c r="B171" s="128" t="s">
        <v>16</v>
      </c>
      <c r="C171" s="125" t="s">
        <v>200</v>
      </c>
      <c r="D171" s="129"/>
      <c r="E171" s="167" t="s">
        <v>30</v>
      </c>
      <c r="F171" s="125" t="s">
        <v>5</v>
      </c>
      <c r="G171" s="141">
        <v>3000</v>
      </c>
      <c r="H171" s="141">
        <v>2844.88</v>
      </c>
      <c r="I171" s="141"/>
      <c r="J171" s="132"/>
      <c r="K171" s="133"/>
    </row>
    <row r="172" spans="1:167" x14ac:dyDescent="0.25">
      <c r="A172" s="124" t="s">
        <v>221</v>
      </c>
      <c r="B172" s="128" t="s">
        <v>16</v>
      </c>
      <c r="C172" s="125" t="s">
        <v>201</v>
      </c>
      <c r="D172" s="129"/>
      <c r="E172" s="167" t="s">
        <v>30</v>
      </c>
      <c r="F172" s="125" t="s">
        <v>5</v>
      </c>
      <c r="G172" s="141">
        <v>3000</v>
      </c>
      <c r="H172" s="141">
        <v>3043.88</v>
      </c>
      <c r="I172" s="126"/>
      <c r="J172" s="132"/>
      <c r="K172" s="133"/>
    </row>
    <row r="173" spans="1:167" x14ac:dyDescent="0.25">
      <c r="A173" s="124" t="s">
        <v>222</v>
      </c>
      <c r="B173" s="128" t="s">
        <v>16</v>
      </c>
      <c r="C173" s="125" t="s">
        <v>203</v>
      </c>
      <c r="D173" s="129"/>
      <c r="E173" s="167" t="s">
        <v>30</v>
      </c>
      <c r="F173" s="125" t="s">
        <v>5</v>
      </c>
      <c r="G173" s="141">
        <v>14000</v>
      </c>
      <c r="H173" s="141">
        <v>13261</v>
      </c>
      <c r="I173" s="141"/>
      <c r="J173" s="132"/>
      <c r="K173" s="133"/>
    </row>
    <row r="174" spans="1:167" s="195" customFormat="1" x14ac:dyDescent="0.25">
      <c r="A174" s="124" t="s">
        <v>223</v>
      </c>
      <c r="B174" s="128" t="s">
        <v>16</v>
      </c>
      <c r="C174" s="125" t="s">
        <v>202</v>
      </c>
      <c r="D174" s="129"/>
      <c r="E174" s="167" t="s">
        <v>30</v>
      </c>
      <c r="F174" s="125" t="s">
        <v>5</v>
      </c>
      <c r="G174" s="141">
        <v>5000</v>
      </c>
      <c r="H174" s="141">
        <v>5000</v>
      </c>
      <c r="I174" s="126"/>
      <c r="J174" s="132"/>
      <c r="K174" s="13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</row>
    <row r="175" spans="1:167" x14ac:dyDescent="0.25">
      <c r="A175" s="124" t="s">
        <v>224</v>
      </c>
      <c r="B175" s="128" t="s">
        <v>16</v>
      </c>
      <c r="C175" s="125" t="s">
        <v>204</v>
      </c>
      <c r="D175" s="129"/>
      <c r="E175" s="167" t="s">
        <v>30</v>
      </c>
      <c r="F175" s="125" t="s">
        <v>5</v>
      </c>
      <c r="G175" s="141">
        <v>630</v>
      </c>
      <c r="H175" s="141">
        <v>630</v>
      </c>
      <c r="I175" s="126"/>
      <c r="J175" s="185"/>
      <c r="K175" s="136"/>
    </row>
    <row r="176" spans="1:167" s="11" customFormat="1" x14ac:dyDescent="0.25">
      <c r="A176" s="124" t="s">
        <v>225</v>
      </c>
      <c r="B176" s="128" t="s">
        <v>16</v>
      </c>
      <c r="C176" s="125" t="s">
        <v>205</v>
      </c>
      <c r="D176" s="137"/>
      <c r="E176" s="167" t="s">
        <v>30</v>
      </c>
      <c r="F176" s="125" t="s">
        <v>5</v>
      </c>
      <c r="G176" s="138">
        <v>4630</v>
      </c>
      <c r="H176" s="138">
        <v>4630</v>
      </c>
      <c r="I176" s="138"/>
      <c r="J176" s="186"/>
      <c r="K176" s="140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</row>
    <row r="177" spans="1:167" s="11" customFormat="1" x14ac:dyDescent="0.25">
      <c r="A177" s="124" t="s">
        <v>226</v>
      </c>
      <c r="B177" s="128" t="s">
        <v>16</v>
      </c>
      <c r="C177" s="125" t="s">
        <v>206</v>
      </c>
      <c r="D177" s="137"/>
      <c r="E177" s="167" t="s">
        <v>30</v>
      </c>
      <c r="F177" s="125" t="s">
        <v>5</v>
      </c>
      <c r="G177" s="138">
        <v>10000</v>
      </c>
      <c r="H177" s="138">
        <v>10000</v>
      </c>
      <c r="I177" s="138"/>
      <c r="J177" s="186"/>
      <c r="K177" s="140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</row>
    <row r="178" spans="1:167" s="11" customFormat="1" x14ac:dyDescent="0.25">
      <c r="A178" s="124" t="s">
        <v>227</v>
      </c>
      <c r="B178" s="128" t="s">
        <v>16</v>
      </c>
      <c r="C178" s="125" t="s">
        <v>207</v>
      </c>
      <c r="D178" s="137"/>
      <c r="E178" s="167" t="s">
        <v>30</v>
      </c>
      <c r="F178" s="125" t="s">
        <v>5</v>
      </c>
      <c r="G178" s="138">
        <v>5000</v>
      </c>
      <c r="H178" s="138">
        <v>5000</v>
      </c>
      <c r="I178" s="138"/>
      <c r="J178" s="186"/>
      <c r="K178" s="140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</row>
    <row r="179" spans="1:167" s="11" customFormat="1" x14ac:dyDescent="0.25">
      <c r="A179" s="124" t="s">
        <v>228</v>
      </c>
      <c r="B179" s="128" t="s">
        <v>16</v>
      </c>
      <c r="C179" s="125" t="s">
        <v>208</v>
      </c>
      <c r="D179" s="137"/>
      <c r="E179" s="125" t="s">
        <v>243</v>
      </c>
      <c r="F179" s="125" t="s">
        <v>5</v>
      </c>
      <c r="G179" s="138">
        <v>2500</v>
      </c>
      <c r="H179" s="138">
        <v>2500</v>
      </c>
      <c r="I179" s="138"/>
      <c r="J179" s="186"/>
      <c r="K179" s="140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</row>
    <row r="180" spans="1:167" s="11" customFormat="1" x14ac:dyDescent="0.25">
      <c r="A180" s="166" t="s">
        <v>229</v>
      </c>
      <c r="B180" s="166" t="s">
        <v>16</v>
      </c>
      <c r="C180" s="167" t="s">
        <v>209</v>
      </c>
      <c r="D180" s="168"/>
      <c r="E180" s="167" t="s">
        <v>30</v>
      </c>
      <c r="F180" s="167" t="s">
        <v>5</v>
      </c>
      <c r="G180" s="169">
        <v>600</v>
      </c>
      <c r="H180" s="169">
        <v>600</v>
      </c>
      <c r="I180" s="169"/>
      <c r="J180" s="187"/>
      <c r="K180" s="171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</row>
    <row r="181" spans="1:167" s="194" customFormat="1" x14ac:dyDescent="0.25">
      <c r="A181" s="71" t="s">
        <v>230</v>
      </c>
      <c r="B181" s="71" t="s">
        <v>16</v>
      </c>
      <c r="C181" s="72" t="s">
        <v>210</v>
      </c>
      <c r="D181" s="73"/>
      <c r="E181" s="72" t="s">
        <v>36</v>
      </c>
      <c r="F181" s="72" t="s">
        <v>5</v>
      </c>
      <c r="G181" s="74">
        <v>10000</v>
      </c>
      <c r="H181" s="74">
        <v>0</v>
      </c>
      <c r="I181" s="74"/>
      <c r="J181" s="76"/>
      <c r="K181" s="75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</row>
    <row r="182" spans="1:167" s="195" customFormat="1" x14ac:dyDescent="0.25">
      <c r="A182" s="166" t="s">
        <v>231</v>
      </c>
      <c r="B182" s="166" t="s">
        <v>16</v>
      </c>
      <c r="C182" s="167" t="s">
        <v>211</v>
      </c>
      <c r="D182" s="168"/>
      <c r="E182" s="167" t="s">
        <v>30</v>
      </c>
      <c r="F182" s="167" t="s">
        <v>5</v>
      </c>
      <c r="G182" s="169">
        <v>17742.32</v>
      </c>
      <c r="H182" s="169">
        <v>17742.32</v>
      </c>
      <c r="I182" s="169"/>
      <c r="J182" s="187"/>
      <c r="K182" s="171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</row>
    <row r="183" spans="1:167" s="195" customFormat="1" x14ac:dyDescent="0.25">
      <c r="A183" s="166" t="s">
        <v>232</v>
      </c>
      <c r="B183" s="166" t="s">
        <v>16</v>
      </c>
      <c r="C183" s="167" t="s">
        <v>197</v>
      </c>
      <c r="D183" s="168"/>
      <c r="E183" s="167" t="s">
        <v>26</v>
      </c>
      <c r="F183" s="167" t="s">
        <v>5</v>
      </c>
      <c r="G183" s="169">
        <v>14951.16</v>
      </c>
      <c r="H183" s="169">
        <v>14951.16</v>
      </c>
      <c r="I183" s="169"/>
      <c r="J183" s="187"/>
      <c r="K183" s="171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</row>
    <row r="184" spans="1:167" s="201" customFormat="1" x14ac:dyDescent="0.25">
      <c r="A184" s="196" t="s">
        <v>233</v>
      </c>
      <c r="B184" s="196" t="s">
        <v>16</v>
      </c>
      <c r="C184" s="197" t="s">
        <v>212</v>
      </c>
      <c r="D184" s="198"/>
      <c r="E184" s="197" t="s">
        <v>30</v>
      </c>
      <c r="F184" s="197" t="s">
        <v>5</v>
      </c>
      <c r="G184" s="199">
        <v>50000</v>
      </c>
      <c r="H184" s="199">
        <v>50000</v>
      </c>
      <c r="I184" s="199"/>
      <c r="J184" s="211"/>
      <c r="K184" s="200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</row>
    <row r="185" spans="1:167" s="195" customFormat="1" x14ac:dyDescent="0.25">
      <c r="A185" s="166" t="s">
        <v>234</v>
      </c>
      <c r="B185" s="166" t="s">
        <v>16</v>
      </c>
      <c r="C185" s="167" t="s">
        <v>213</v>
      </c>
      <c r="D185" s="168"/>
      <c r="E185" s="167" t="s">
        <v>30</v>
      </c>
      <c r="F185" s="167" t="s">
        <v>58</v>
      </c>
      <c r="G185" s="169">
        <v>12000</v>
      </c>
      <c r="H185" s="169">
        <v>12000</v>
      </c>
      <c r="I185" s="169"/>
      <c r="J185" s="187"/>
      <c r="K185" s="171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</row>
    <row r="186" spans="1:167" s="201" customFormat="1" x14ac:dyDescent="0.25">
      <c r="A186" s="196" t="s">
        <v>235</v>
      </c>
      <c r="B186" s="196" t="s">
        <v>16</v>
      </c>
      <c r="C186" s="197" t="s">
        <v>214</v>
      </c>
      <c r="D186" s="198"/>
      <c r="E186" s="197" t="s">
        <v>30</v>
      </c>
      <c r="F186" s="197" t="s">
        <v>58</v>
      </c>
      <c r="G186" s="199">
        <v>10000</v>
      </c>
      <c r="H186" s="199">
        <v>10000</v>
      </c>
      <c r="I186" s="199"/>
      <c r="J186" s="211"/>
      <c r="K186" s="200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</row>
    <row r="187" spans="1:167" s="195" customFormat="1" x14ac:dyDescent="0.25">
      <c r="A187" s="166" t="s">
        <v>236</v>
      </c>
      <c r="B187" s="166" t="s">
        <v>16</v>
      </c>
      <c r="C187" s="167" t="s">
        <v>215</v>
      </c>
      <c r="D187" s="168"/>
      <c r="E187" s="167" t="s">
        <v>26</v>
      </c>
      <c r="F187" s="167" t="s">
        <v>5</v>
      </c>
      <c r="G187" s="169">
        <v>382</v>
      </c>
      <c r="H187" s="169">
        <v>382</v>
      </c>
      <c r="I187" s="169"/>
      <c r="J187" s="187"/>
      <c r="K187" s="171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</row>
    <row r="188" spans="1:167" s="194" customFormat="1" x14ac:dyDescent="0.25">
      <c r="A188" s="71" t="s">
        <v>237</v>
      </c>
      <c r="B188" s="71" t="s">
        <v>16</v>
      </c>
      <c r="C188" s="72" t="s">
        <v>216</v>
      </c>
      <c r="D188" s="73"/>
      <c r="E188" s="72" t="s">
        <v>26</v>
      </c>
      <c r="F188" s="72" t="s">
        <v>5</v>
      </c>
      <c r="G188" s="74">
        <v>16000</v>
      </c>
      <c r="H188" s="74">
        <v>0</v>
      </c>
      <c r="I188" s="74"/>
      <c r="J188" s="76"/>
      <c r="K188" s="75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</row>
    <row r="189" spans="1:167" s="195" customFormat="1" x14ac:dyDescent="0.25">
      <c r="A189" s="166" t="s">
        <v>238</v>
      </c>
      <c r="B189" s="166" t="s">
        <v>16</v>
      </c>
      <c r="C189" s="167" t="s">
        <v>217</v>
      </c>
      <c r="D189" s="168"/>
      <c r="E189" s="167" t="s">
        <v>33</v>
      </c>
      <c r="F189" s="167" t="s">
        <v>5</v>
      </c>
      <c r="G189" s="169">
        <v>49959.09</v>
      </c>
      <c r="H189" s="169">
        <v>49959.09</v>
      </c>
      <c r="I189" s="169"/>
      <c r="J189" s="187"/>
      <c r="K189" s="171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</row>
    <row r="190" spans="1:167" s="195" customFormat="1" x14ac:dyDescent="0.25">
      <c r="A190" s="166" t="s">
        <v>239</v>
      </c>
      <c r="B190" s="166" t="s">
        <v>16</v>
      </c>
      <c r="C190" s="167" t="s">
        <v>241</v>
      </c>
      <c r="D190" s="168"/>
      <c r="E190" s="167" t="s">
        <v>26</v>
      </c>
      <c r="F190" s="167" t="s">
        <v>5</v>
      </c>
      <c r="G190" s="169">
        <v>4619.8500000000004</v>
      </c>
      <c r="H190" s="169">
        <v>4619.8500000000004</v>
      </c>
      <c r="I190" s="169"/>
      <c r="J190" s="216"/>
      <c r="K190" s="171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</row>
    <row r="191" spans="1:167" s="11" customFormat="1" x14ac:dyDescent="0.25">
      <c r="A191" s="166" t="s">
        <v>240</v>
      </c>
      <c r="B191" s="166" t="s">
        <v>16</v>
      </c>
      <c r="C191" s="167" t="s">
        <v>242</v>
      </c>
      <c r="D191" s="168"/>
      <c r="E191" s="167" t="s">
        <v>27</v>
      </c>
      <c r="F191" s="167" t="s">
        <v>5</v>
      </c>
      <c r="G191" s="169">
        <v>12759</v>
      </c>
      <c r="H191" s="169">
        <v>7595</v>
      </c>
      <c r="I191" s="169"/>
      <c r="J191" s="216"/>
      <c r="K191" s="171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</row>
    <row r="192" spans="1:167" s="195" customFormat="1" x14ac:dyDescent="0.25">
      <c r="A192" s="166" t="s">
        <v>305</v>
      </c>
      <c r="B192" s="166" t="s">
        <v>16</v>
      </c>
      <c r="C192" s="167" t="s">
        <v>308</v>
      </c>
      <c r="D192" s="168"/>
      <c r="E192" s="125" t="s">
        <v>27</v>
      </c>
      <c r="F192" s="125" t="s">
        <v>58</v>
      </c>
      <c r="G192" s="169">
        <v>7773</v>
      </c>
      <c r="H192" s="169">
        <v>8295</v>
      </c>
      <c r="I192" s="169"/>
      <c r="J192" s="216"/>
      <c r="K192" s="171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</row>
    <row r="193" spans="1:167" s="194" customFormat="1" x14ac:dyDescent="0.25">
      <c r="A193" s="71" t="s">
        <v>306</v>
      </c>
      <c r="B193" s="71" t="s">
        <v>16</v>
      </c>
      <c r="C193" s="72" t="s">
        <v>241</v>
      </c>
      <c r="D193" s="73"/>
      <c r="E193" s="24" t="s">
        <v>26</v>
      </c>
      <c r="F193" s="24" t="s">
        <v>5</v>
      </c>
      <c r="G193" s="74">
        <v>1000</v>
      </c>
      <c r="H193" s="74">
        <v>0</v>
      </c>
      <c r="I193" s="74"/>
      <c r="J193" s="90"/>
      <c r="K193" s="75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</row>
    <row r="194" spans="1:167" s="195" customFormat="1" x14ac:dyDescent="0.25">
      <c r="A194" s="166" t="s">
        <v>307</v>
      </c>
      <c r="B194" s="166" t="s">
        <v>16</v>
      </c>
      <c r="C194" s="167" t="s">
        <v>309</v>
      </c>
      <c r="D194" s="168"/>
      <c r="E194" s="125" t="s">
        <v>37</v>
      </c>
      <c r="F194" s="125" t="s">
        <v>58</v>
      </c>
      <c r="G194" s="169">
        <v>8520</v>
      </c>
      <c r="H194" s="169">
        <v>8520</v>
      </c>
      <c r="I194" s="169"/>
      <c r="J194" s="216"/>
      <c r="K194" s="171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</row>
    <row r="195" spans="1:167" s="11" customFormat="1" x14ac:dyDescent="0.25">
      <c r="A195" s="124" t="s">
        <v>403</v>
      </c>
      <c r="B195" s="166" t="s">
        <v>16</v>
      </c>
      <c r="C195" s="143" t="s">
        <v>518</v>
      </c>
      <c r="D195" s="144"/>
      <c r="E195" s="125" t="s">
        <v>30</v>
      </c>
      <c r="F195" s="125" t="s">
        <v>58</v>
      </c>
      <c r="G195" s="145">
        <v>2500</v>
      </c>
      <c r="H195" s="145">
        <v>2500</v>
      </c>
      <c r="I195" s="145"/>
      <c r="J195" s="177"/>
      <c r="K195" s="147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</row>
    <row r="196" spans="1:167" s="11" customFormat="1" x14ac:dyDescent="0.25">
      <c r="A196" s="124" t="s">
        <v>404</v>
      </c>
      <c r="B196" s="166" t="s">
        <v>16</v>
      </c>
      <c r="C196" s="143" t="s">
        <v>519</v>
      </c>
      <c r="D196" s="144"/>
      <c r="E196" s="125" t="s">
        <v>30</v>
      </c>
      <c r="F196" s="125" t="s">
        <v>58</v>
      </c>
      <c r="G196" s="145">
        <v>2500</v>
      </c>
      <c r="H196" s="145">
        <v>2500</v>
      </c>
      <c r="I196" s="145"/>
      <c r="J196" s="177"/>
      <c r="K196" s="147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</row>
    <row r="197" spans="1:167" s="11" customFormat="1" x14ac:dyDescent="0.25">
      <c r="A197" s="124" t="s">
        <v>405</v>
      </c>
      <c r="B197" s="166" t="s">
        <v>16</v>
      </c>
      <c r="C197" s="143" t="s">
        <v>520</v>
      </c>
      <c r="D197" s="144"/>
      <c r="E197" s="125" t="s">
        <v>30</v>
      </c>
      <c r="F197" s="125" t="s">
        <v>58</v>
      </c>
      <c r="G197" s="145">
        <v>2500</v>
      </c>
      <c r="H197" s="145">
        <v>2500</v>
      </c>
      <c r="I197" s="145"/>
      <c r="J197" s="177"/>
      <c r="K197" s="147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</row>
    <row r="198" spans="1:167" s="11" customFormat="1" x14ac:dyDescent="0.25">
      <c r="A198" s="124" t="s">
        <v>406</v>
      </c>
      <c r="B198" s="166" t="s">
        <v>16</v>
      </c>
      <c r="C198" s="143" t="s">
        <v>521</v>
      </c>
      <c r="D198" s="144"/>
      <c r="E198" s="125" t="s">
        <v>30</v>
      </c>
      <c r="F198" s="125" t="s">
        <v>58</v>
      </c>
      <c r="G198" s="145">
        <v>2500</v>
      </c>
      <c r="H198" s="145">
        <v>2500</v>
      </c>
      <c r="I198" s="145"/>
      <c r="J198" s="177"/>
      <c r="K198" s="147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</row>
    <row r="199" spans="1:167" s="11" customFormat="1" x14ac:dyDescent="0.25">
      <c r="A199" s="124" t="s">
        <v>465</v>
      </c>
      <c r="B199" s="166" t="s">
        <v>16</v>
      </c>
      <c r="C199" s="143" t="s">
        <v>522</v>
      </c>
      <c r="D199" s="144"/>
      <c r="E199" s="125" t="s">
        <v>30</v>
      </c>
      <c r="F199" s="125" t="s">
        <v>58</v>
      </c>
      <c r="G199" s="145">
        <v>2500</v>
      </c>
      <c r="H199" s="145">
        <v>2500</v>
      </c>
      <c r="I199" s="145"/>
      <c r="J199" s="177"/>
      <c r="K199" s="147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</row>
    <row r="200" spans="1:167" s="11" customFormat="1" x14ac:dyDescent="0.25">
      <c r="A200" s="124" t="s">
        <v>466</v>
      </c>
      <c r="B200" s="166" t="s">
        <v>16</v>
      </c>
      <c r="C200" s="143" t="s">
        <v>523</v>
      </c>
      <c r="D200" s="144"/>
      <c r="E200" s="125" t="s">
        <v>30</v>
      </c>
      <c r="F200" s="125" t="s">
        <v>58</v>
      </c>
      <c r="G200" s="145">
        <v>2500</v>
      </c>
      <c r="H200" s="145">
        <v>2500</v>
      </c>
      <c r="I200" s="145"/>
      <c r="J200" s="177"/>
      <c r="K200" s="147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</row>
    <row r="201" spans="1:167" s="11" customFormat="1" x14ac:dyDescent="0.25">
      <c r="A201" s="124" t="s">
        <v>407</v>
      </c>
      <c r="B201" s="166" t="s">
        <v>16</v>
      </c>
      <c r="C201" s="143" t="s">
        <v>524</v>
      </c>
      <c r="D201" s="144"/>
      <c r="E201" s="125" t="s">
        <v>30</v>
      </c>
      <c r="F201" s="125" t="s">
        <v>58</v>
      </c>
      <c r="G201" s="145">
        <v>2500</v>
      </c>
      <c r="H201" s="145">
        <v>2994.43</v>
      </c>
      <c r="I201" s="145"/>
      <c r="J201" s="177"/>
      <c r="K201" s="147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</row>
    <row r="202" spans="1:167" s="11" customFormat="1" x14ac:dyDescent="0.25">
      <c r="A202" s="124" t="s">
        <v>408</v>
      </c>
      <c r="B202" s="166" t="s">
        <v>16</v>
      </c>
      <c r="C202" s="143" t="s">
        <v>525</v>
      </c>
      <c r="D202" s="144"/>
      <c r="E202" s="125" t="s">
        <v>30</v>
      </c>
      <c r="F202" s="125" t="s">
        <v>58</v>
      </c>
      <c r="G202" s="145">
        <v>2300</v>
      </c>
      <c r="H202" s="145">
        <v>2101.27</v>
      </c>
      <c r="I202" s="145"/>
      <c r="J202" s="177"/>
      <c r="K202" s="147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</row>
    <row r="203" spans="1:167" s="11" customFormat="1" x14ac:dyDescent="0.25">
      <c r="A203" s="124" t="s">
        <v>409</v>
      </c>
      <c r="B203" s="166" t="s">
        <v>16</v>
      </c>
      <c r="C203" s="143" t="s">
        <v>526</v>
      </c>
      <c r="D203" s="144"/>
      <c r="E203" s="125" t="s">
        <v>30</v>
      </c>
      <c r="F203" s="125" t="s">
        <v>58</v>
      </c>
      <c r="G203" s="145">
        <v>2300</v>
      </c>
      <c r="H203" s="145">
        <v>2101.27</v>
      </c>
      <c r="I203" s="145"/>
      <c r="J203" s="177"/>
      <c r="K203" s="147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</row>
    <row r="204" spans="1:167" s="11" customFormat="1" x14ac:dyDescent="0.25">
      <c r="A204" s="124" t="s">
        <v>410</v>
      </c>
      <c r="B204" s="166" t="s">
        <v>16</v>
      </c>
      <c r="C204" s="143" t="s">
        <v>527</v>
      </c>
      <c r="D204" s="144"/>
      <c r="E204" s="125" t="s">
        <v>30</v>
      </c>
      <c r="F204" s="125" t="s">
        <v>58</v>
      </c>
      <c r="G204" s="145">
        <v>10000</v>
      </c>
      <c r="H204" s="145">
        <v>10000</v>
      </c>
      <c r="I204" s="145"/>
      <c r="J204" s="177"/>
      <c r="K204" s="147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</row>
    <row r="205" spans="1:167" s="11" customFormat="1" x14ac:dyDescent="0.25">
      <c r="A205" s="124" t="s">
        <v>411</v>
      </c>
      <c r="B205" s="166" t="s">
        <v>16</v>
      </c>
      <c r="C205" s="143" t="s">
        <v>528</v>
      </c>
      <c r="D205" s="144"/>
      <c r="E205" s="125" t="s">
        <v>572</v>
      </c>
      <c r="F205" s="125" t="s">
        <v>58</v>
      </c>
      <c r="G205" s="145">
        <v>699.54</v>
      </c>
      <c r="H205" s="145">
        <v>698</v>
      </c>
      <c r="I205" s="145"/>
      <c r="J205" s="177"/>
      <c r="K205" s="147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</row>
    <row r="206" spans="1:167" s="194" customFormat="1" x14ac:dyDescent="0.25">
      <c r="A206" s="22" t="s">
        <v>412</v>
      </c>
      <c r="B206" s="71" t="s">
        <v>16</v>
      </c>
      <c r="C206" s="104" t="s">
        <v>529</v>
      </c>
      <c r="D206" s="105"/>
      <c r="E206" s="24" t="s">
        <v>30</v>
      </c>
      <c r="F206" s="24" t="s">
        <v>5</v>
      </c>
      <c r="G206" s="106">
        <v>6423.63</v>
      </c>
      <c r="H206" s="106">
        <v>0</v>
      </c>
      <c r="I206" s="106"/>
      <c r="J206" s="111"/>
      <c r="K206" s="108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</row>
    <row r="207" spans="1:167" s="11" customFormat="1" x14ac:dyDescent="0.25">
      <c r="A207" s="22" t="s">
        <v>413</v>
      </c>
      <c r="B207" s="71" t="s">
        <v>16</v>
      </c>
      <c r="C207" s="104" t="s">
        <v>530</v>
      </c>
      <c r="D207" s="105"/>
      <c r="E207" s="24" t="s">
        <v>243</v>
      </c>
      <c r="F207" s="24" t="s">
        <v>5</v>
      </c>
      <c r="G207" s="106">
        <v>-9000</v>
      </c>
      <c r="H207" s="106">
        <v>0</v>
      </c>
      <c r="I207" s="106"/>
      <c r="J207" s="111"/>
      <c r="K207" s="108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</row>
    <row r="208" spans="1:167" s="201" customFormat="1" x14ac:dyDescent="0.25">
      <c r="A208" s="115" t="s">
        <v>414</v>
      </c>
      <c r="B208" s="196" t="s">
        <v>16</v>
      </c>
      <c r="C208" s="116" t="s">
        <v>531</v>
      </c>
      <c r="D208" s="117"/>
      <c r="E208" s="119" t="s">
        <v>29</v>
      </c>
      <c r="F208" s="119" t="s">
        <v>58</v>
      </c>
      <c r="G208" s="120">
        <v>7287.78</v>
      </c>
      <c r="H208" s="120">
        <v>7287.78</v>
      </c>
      <c r="I208" s="120"/>
      <c r="J208" s="217"/>
      <c r="K208" s="122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</row>
    <row r="209" spans="1:167" s="11" customFormat="1" x14ac:dyDescent="0.25">
      <c r="A209" s="22" t="s">
        <v>415</v>
      </c>
      <c r="B209" s="71" t="s">
        <v>16</v>
      </c>
      <c r="C209" s="104" t="s">
        <v>532</v>
      </c>
      <c r="D209" s="105"/>
      <c r="E209" s="24" t="s">
        <v>27</v>
      </c>
      <c r="F209" s="24" t="s">
        <v>5</v>
      </c>
      <c r="G209" s="106">
        <v>5000</v>
      </c>
      <c r="H209" s="106">
        <v>2828.93</v>
      </c>
      <c r="I209" s="106"/>
      <c r="J209" s="111"/>
      <c r="K209" s="108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</row>
    <row r="210" spans="1:167" s="194" customFormat="1" x14ac:dyDescent="0.25">
      <c r="A210" s="22" t="s">
        <v>416</v>
      </c>
      <c r="B210" s="71" t="s">
        <v>16</v>
      </c>
      <c r="C210" s="104" t="s">
        <v>533</v>
      </c>
      <c r="D210" s="105"/>
      <c r="E210" s="24" t="s">
        <v>27</v>
      </c>
      <c r="F210" s="24" t="s">
        <v>5</v>
      </c>
      <c r="G210" s="106">
        <v>3599</v>
      </c>
      <c r="H210" s="106">
        <v>0</v>
      </c>
      <c r="I210" s="106"/>
      <c r="J210" s="111"/>
      <c r="K210" s="108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</row>
    <row r="211" spans="1:167" s="201" customFormat="1" x14ac:dyDescent="0.25">
      <c r="A211" s="115" t="s">
        <v>417</v>
      </c>
      <c r="B211" s="196" t="s">
        <v>16</v>
      </c>
      <c r="C211" s="116" t="s">
        <v>534</v>
      </c>
      <c r="D211" s="117"/>
      <c r="E211" s="119" t="s">
        <v>572</v>
      </c>
      <c r="F211" s="119" t="s">
        <v>58</v>
      </c>
      <c r="G211" s="120">
        <v>37000</v>
      </c>
      <c r="H211" s="120">
        <v>37000</v>
      </c>
      <c r="I211" s="120"/>
      <c r="J211" s="217"/>
      <c r="K211" s="122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</row>
    <row r="212" spans="1:167" s="11" customFormat="1" x14ac:dyDescent="0.25">
      <c r="A212" s="124" t="s">
        <v>418</v>
      </c>
      <c r="B212" s="166" t="s">
        <v>16</v>
      </c>
      <c r="C212" s="143" t="s">
        <v>535</v>
      </c>
      <c r="D212" s="144"/>
      <c r="E212" s="125" t="s">
        <v>243</v>
      </c>
      <c r="F212" s="125" t="s">
        <v>5</v>
      </c>
      <c r="G212" s="145">
        <v>2500</v>
      </c>
      <c r="H212" s="145">
        <v>2500</v>
      </c>
      <c r="I212" s="145"/>
      <c r="J212" s="177"/>
      <c r="K212" s="147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</row>
    <row r="213" spans="1:167" s="11" customFormat="1" x14ac:dyDescent="0.25">
      <c r="A213" s="124" t="s">
        <v>419</v>
      </c>
      <c r="B213" s="166" t="s">
        <v>16</v>
      </c>
      <c r="C213" s="143" t="s">
        <v>536</v>
      </c>
      <c r="D213" s="144"/>
      <c r="E213" s="125" t="s">
        <v>243</v>
      </c>
      <c r="F213" s="125" t="s">
        <v>5</v>
      </c>
      <c r="G213" s="145">
        <v>2500</v>
      </c>
      <c r="H213" s="145">
        <v>2500</v>
      </c>
      <c r="I213" s="145"/>
      <c r="J213" s="177"/>
      <c r="K213" s="147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</row>
    <row r="214" spans="1:167" s="11" customFormat="1" x14ac:dyDescent="0.25">
      <c r="A214" s="156" t="s">
        <v>420</v>
      </c>
      <c r="B214" s="188" t="s">
        <v>16</v>
      </c>
      <c r="C214" s="158" t="s">
        <v>537</v>
      </c>
      <c r="D214" s="159"/>
      <c r="E214" s="150" t="s">
        <v>29</v>
      </c>
      <c r="F214" s="150" t="s">
        <v>58</v>
      </c>
      <c r="G214" s="160">
        <v>0</v>
      </c>
      <c r="H214" s="160">
        <v>0</v>
      </c>
      <c r="I214" s="160"/>
      <c r="J214" s="189"/>
      <c r="K214" s="162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</row>
    <row r="215" spans="1:167" s="194" customFormat="1" x14ac:dyDescent="0.25">
      <c r="A215" s="22" t="s">
        <v>421</v>
      </c>
      <c r="B215" s="71" t="s">
        <v>16</v>
      </c>
      <c r="C215" s="104" t="s">
        <v>538</v>
      </c>
      <c r="D215" s="105"/>
      <c r="E215" s="24" t="s">
        <v>584</v>
      </c>
      <c r="F215" s="24" t="s">
        <v>5</v>
      </c>
      <c r="G215" s="106">
        <v>24159</v>
      </c>
      <c r="H215" s="106">
        <v>8397.73</v>
      </c>
      <c r="I215" s="106"/>
      <c r="J215" s="111"/>
      <c r="K215" s="108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</row>
    <row r="216" spans="1:167" s="194" customFormat="1" x14ac:dyDescent="0.25">
      <c r="A216" s="22" t="s">
        <v>422</v>
      </c>
      <c r="B216" s="71" t="s">
        <v>16</v>
      </c>
      <c r="C216" s="104" t="s">
        <v>539</v>
      </c>
      <c r="D216" s="105"/>
      <c r="E216" s="24" t="s">
        <v>27</v>
      </c>
      <c r="F216" s="24" t="s">
        <v>5</v>
      </c>
      <c r="G216" s="106">
        <v>305.91000000000003</v>
      </c>
      <c r="H216" s="106">
        <v>0</v>
      </c>
      <c r="I216" s="106"/>
      <c r="J216" s="111"/>
      <c r="K216" s="108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</row>
    <row r="217" spans="1:167" s="11" customFormat="1" x14ac:dyDescent="0.25">
      <c r="A217" s="124" t="s">
        <v>423</v>
      </c>
      <c r="B217" s="166" t="s">
        <v>16</v>
      </c>
      <c r="C217" s="143" t="s">
        <v>540</v>
      </c>
      <c r="D217" s="144"/>
      <c r="E217" s="125" t="s">
        <v>30</v>
      </c>
      <c r="F217" s="125" t="s">
        <v>5</v>
      </c>
      <c r="G217" s="145">
        <v>5000</v>
      </c>
      <c r="H217" s="145">
        <v>5000</v>
      </c>
      <c r="I217" s="145"/>
      <c r="J217" s="177"/>
      <c r="K217" s="147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</row>
    <row r="218" spans="1:167" s="11" customFormat="1" x14ac:dyDescent="0.25">
      <c r="A218" s="156" t="s">
        <v>424</v>
      </c>
      <c r="B218" s="188" t="s">
        <v>16</v>
      </c>
      <c r="C218" s="158" t="s">
        <v>541</v>
      </c>
      <c r="D218" s="159"/>
      <c r="E218" s="150" t="s">
        <v>29</v>
      </c>
      <c r="F218" s="150" t="s">
        <v>58</v>
      </c>
      <c r="G218" s="160">
        <v>0</v>
      </c>
      <c r="H218" s="160">
        <v>0</v>
      </c>
      <c r="I218" s="160"/>
      <c r="J218" s="189"/>
      <c r="K218" s="162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</row>
    <row r="219" spans="1:167" s="13" customFormat="1" x14ac:dyDescent="0.25">
      <c r="A219" s="3"/>
      <c r="B219" s="3"/>
      <c r="C219" s="1"/>
      <c r="D219" s="40"/>
      <c r="E219" s="1"/>
      <c r="F219" s="1"/>
      <c r="G219" s="91">
        <f>SUM(G169:G218)</f>
        <v>387641.28</v>
      </c>
      <c r="H219" s="91">
        <f>SUM(H169:H218)</f>
        <v>336071.35</v>
      </c>
      <c r="I219" s="4"/>
      <c r="J219" s="88"/>
      <c r="K219" s="41"/>
    </row>
    <row r="220" spans="1:167" s="195" customFormat="1" x14ac:dyDescent="0.25">
      <c r="A220" s="166" t="s">
        <v>40</v>
      </c>
      <c r="B220" s="166" t="s">
        <v>14</v>
      </c>
      <c r="C220" s="167" t="s">
        <v>301</v>
      </c>
      <c r="D220" s="168"/>
      <c r="E220" s="167" t="s">
        <v>38</v>
      </c>
      <c r="F220" s="167" t="s">
        <v>5</v>
      </c>
      <c r="G220" s="169">
        <v>-9240</v>
      </c>
      <c r="H220" s="169">
        <v>-9240</v>
      </c>
      <c r="I220" s="169"/>
      <c r="J220" s="216"/>
      <c r="K220" s="171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</row>
    <row r="221" spans="1:167" s="195" customFormat="1" x14ac:dyDescent="0.25">
      <c r="A221" s="124" t="s">
        <v>244</v>
      </c>
      <c r="B221" s="128" t="s">
        <v>14</v>
      </c>
      <c r="C221" s="125" t="s">
        <v>253</v>
      </c>
      <c r="D221" s="129"/>
      <c r="E221" s="125" t="s">
        <v>243</v>
      </c>
      <c r="F221" s="125" t="s">
        <v>5</v>
      </c>
      <c r="G221" s="141">
        <v>7500</v>
      </c>
      <c r="H221" s="141">
        <v>7500</v>
      </c>
      <c r="I221" s="141"/>
      <c r="J221" s="132"/>
      <c r="K221" s="13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</row>
    <row r="222" spans="1:167" s="195" customFormat="1" x14ac:dyDescent="0.25">
      <c r="A222" s="124" t="s">
        <v>245</v>
      </c>
      <c r="B222" s="128" t="s">
        <v>14</v>
      </c>
      <c r="C222" s="125" t="s">
        <v>254</v>
      </c>
      <c r="D222" s="129"/>
      <c r="E222" s="125" t="s">
        <v>34</v>
      </c>
      <c r="F222" s="125" t="s">
        <v>5</v>
      </c>
      <c r="G222" s="141">
        <v>5000</v>
      </c>
      <c r="H222" s="141">
        <v>5000</v>
      </c>
      <c r="I222" s="141"/>
      <c r="J222" s="132"/>
      <c r="K222" s="218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</row>
    <row r="223" spans="1:167" s="201" customFormat="1" x14ac:dyDescent="0.25">
      <c r="A223" s="115" t="s">
        <v>246</v>
      </c>
      <c r="B223" s="205" t="s">
        <v>14</v>
      </c>
      <c r="C223" s="119" t="s">
        <v>255</v>
      </c>
      <c r="D223" s="206"/>
      <c r="E223" s="119" t="s">
        <v>30</v>
      </c>
      <c r="F223" s="119" t="s">
        <v>5</v>
      </c>
      <c r="G223" s="207">
        <v>0</v>
      </c>
      <c r="H223" s="207">
        <v>0</v>
      </c>
      <c r="I223" s="207"/>
      <c r="J223" s="208"/>
      <c r="K223" s="19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</row>
    <row r="224" spans="1:167" s="201" customFormat="1" x14ac:dyDescent="0.25">
      <c r="A224" s="115" t="s">
        <v>247</v>
      </c>
      <c r="B224" s="205" t="s">
        <v>14</v>
      </c>
      <c r="C224" s="119" t="s">
        <v>256</v>
      </c>
      <c r="D224" s="206"/>
      <c r="E224" s="119" t="s">
        <v>34</v>
      </c>
      <c r="F224" s="119" t="s">
        <v>5</v>
      </c>
      <c r="G224" s="207">
        <v>0</v>
      </c>
      <c r="H224" s="207">
        <v>0</v>
      </c>
      <c r="I224" s="207"/>
      <c r="J224" s="208"/>
      <c r="K224" s="19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</row>
    <row r="225" spans="1:167" s="195" customFormat="1" x14ac:dyDescent="0.25">
      <c r="A225" s="124" t="s">
        <v>248</v>
      </c>
      <c r="B225" s="128" t="s">
        <v>14</v>
      </c>
      <c r="C225" s="125" t="s">
        <v>257</v>
      </c>
      <c r="D225" s="129"/>
      <c r="E225" s="125" t="s">
        <v>30</v>
      </c>
      <c r="F225" s="125" t="s">
        <v>5</v>
      </c>
      <c r="G225" s="141">
        <v>795</v>
      </c>
      <c r="H225" s="141">
        <v>795</v>
      </c>
      <c r="I225" s="141"/>
      <c r="J225" s="132"/>
      <c r="K225" s="13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</row>
    <row r="226" spans="1:167" s="195" customFormat="1" x14ac:dyDescent="0.25">
      <c r="A226" s="124" t="s">
        <v>249</v>
      </c>
      <c r="B226" s="128" t="s">
        <v>14</v>
      </c>
      <c r="C226" s="125" t="s">
        <v>253</v>
      </c>
      <c r="D226" s="129"/>
      <c r="E226" s="125" t="s">
        <v>243</v>
      </c>
      <c r="F226" s="125" t="s">
        <v>5</v>
      </c>
      <c r="G226" s="141">
        <v>15000</v>
      </c>
      <c r="H226" s="219">
        <v>15000</v>
      </c>
      <c r="I226" s="126"/>
      <c r="J226" s="132"/>
      <c r="K226" s="136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</row>
    <row r="227" spans="1:167" s="201" customFormat="1" x14ac:dyDescent="0.25">
      <c r="A227" s="115" t="s">
        <v>250</v>
      </c>
      <c r="B227" s="205" t="s">
        <v>14</v>
      </c>
      <c r="C227" s="119" t="s">
        <v>258</v>
      </c>
      <c r="D227" s="206"/>
      <c r="E227" s="119" t="s">
        <v>30</v>
      </c>
      <c r="F227" s="119" t="s">
        <v>5</v>
      </c>
      <c r="G227" s="207">
        <v>84205</v>
      </c>
      <c r="H227" s="220">
        <v>84205</v>
      </c>
      <c r="I227" s="191"/>
      <c r="J227" s="208"/>
      <c r="K227" s="209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</row>
    <row r="228" spans="1:167" s="201" customFormat="1" x14ac:dyDescent="0.25">
      <c r="A228" s="115" t="s">
        <v>251</v>
      </c>
      <c r="B228" s="205" t="s">
        <v>14</v>
      </c>
      <c r="C228" s="119" t="s">
        <v>259</v>
      </c>
      <c r="D228" s="206"/>
      <c r="E228" s="119" t="s">
        <v>30</v>
      </c>
      <c r="F228" s="119" t="s">
        <v>5</v>
      </c>
      <c r="G228" s="207">
        <v>75000</v>
      </c>
      <c r="H228" s="220">
        <v>75000</v>
      </c>
      <c r="I228" s="191"/>
      <c r="J228" s="208"/>
      <c r="K228" s="209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</row>
    <row r="229" spans="1:167" s="194" customFormat="1" x14ac:dyDescent="0.25">
      <c r="A229" s="22" t="s">
        <v>252</v>
      </c>
      <c r="B229" s="69" t="s">
        <v>14</v>
      </c>
      <c r="C229" s="24" t="s">
        <v>260</v>
      </c>
      <c r="D229" s="77"/>
      <c r="E229" s="24" t="s">
        <v>31</v>
      </c>
      <c r="F229" s="24" t="s">
        <v>5</v>
      </c>
      <c r="G229" s="70">
        <v>35000</v>
      </c>
      <c r="H229" s="78">
        <v>0</v>
      </c>
      <c r="I229" s="25"/>
      <c r="J229" s="26"/>
      <c r="K229" s="27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</row>
    <row r="230" spans="1:167" s="201" customFormat="1" x14ac:dyDescent="0.25">
      <c r="A230" s="188" t="s">
        <v>310</v>
      </c>
      <c r="B230" s="188" t="s">
        <v>14</v>
      </c>
      <c r="C230" s="150" t="s">
        <v>617</v>
      </c>
      <c r="D230" s="213"/>
      <c r="E230" s="150" t="s">
        <v>29</v>
      </c>
      <c r="F230" s="150" t="s">
        <v>58</v>
      </c>
      <c r="G230" s="214">
        <v>26480</v>
      </c>
      <c r="H230" s="214">
        <v>26480</v>
      </c>
      <c r="I230" s="214"/>
      <c r="J230" s="231"/>
      <c r="K230" s="215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</row>
    <row r="231" spans="1:167" s="11" customFormat="1" x14ac:dyDescent="0.25">
      <c r="A231" s="22" t="s">
        <v>425</v>
      </c>
      <c r="B231" s="71" t="s">
        <v>14</v>
      </c>
      <c r="C231" s="104" t="s">
        <v>543</v>
      </c>
      <c r="D231" s="105"/>
      <c r="E231" s="24" t="s">
        <v>243</v>
      </c>
      <c r="F231" s="24" t="s">
        <v>5</v>
      </c>
      <c r="G231" s="106">
        <v>8520</v>
      </c>
      <c r="H231" s="106">
        <v>8520</v>
      </c>
      <c r="I231" s="106"/>
      <c r="J231" s="107"/>
      <c r="K231" s="108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</row>
    <row r="232" spans="1:167" s="195" customFormat="1" x14ac:dyDescent="0.25">
      <c r="A232" s="124" t="s">
        <v>426</v>
      </c>
      <c r="B232" s="166" t="s">
        <v>14</v>
      </c>
      <c r="C232" s="143" t="s">
        <v>542</v>
      </c>
      <c r="D232" s="144"/>
      <c r="E232" s="125" t="s">
        <v>585</v>
      </c>
      <c r="F232" s="125" t="s">
        <v>5</v>
      </c>
      <c r="G232" s="145">
        <v>10000</v>
      </c>
      <c r="H232" s="145">
        <v>10000</v>
      </c>
      <c r="I232" s="145"/>
      <c r="J232" s="146"/>
      <c r="K232" s="147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</row>
    <row r="233" spans="1:167" s="194" customFormat="1" x14ac:dyDescent="0.25">
      <c r="A233" s="22" t="s">
        <v>427</v>
      </c>
      <c r="B233" s="71" t="s">
        <v>14</v>
      </c>
      <c r="C233" s="104" t="s">
        <v>544</v>
      </c>
      <c r="D233" s="105"/>
      <c r="E233" s="24" t="s">
        <v>36</v>
      </c>
      <c r="F233" s="24" t="s">
        <v>5</v>
      </c>
      <c r="G233" s="106">
        <v>22571</v>
      </c>
      <c r="H233" s="106">
        <v>8557.2000000000007</v>
      </c>
      <c r="I233" s="106"/>
      <c r="J233" s="107"/>
      <c r="K233" s="108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</row>
    <row r="234" spans="1:167" s="11" customFormat="1" x14ac:dyDescent="0.25">
      <c r="A234" s="14" t="s">
        <v>428</v>
      </c>
      <c r="B234" s="54" t="s">
        <v>14</v>
      </c>
      <c r="C234" s="16" t="s">
        <v>622</v>
      </c>
      <c r="D234" s="93"/>
      <c r="E234" s="16" t="s">
        <v>35</v>
      </c>
      <c r="F234" s="16" t="s">
        <v>5</v>
      </c>
      <c r="G234" s="94">
        <v>0</v>
      </c>
      <c r="H234" s="94">
        <v>0</v>
      </c>
      <c r="I234" s="94"/>
      <c r="J234" s="95"/>
      <c r="K234" s="96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</row>
    <row r="235" spans="1:167" s="11" customFormat="1" x14ac:dyDescent="0.25">
      <c r="A235" s="22" t="s">
        <v>429</v>
      </c>
      <c r="B235" s="71" t="s">
        <v>14</v>
      </c>
      <c r="C235" s="104" t="s">
        <v>546</v>
      </c>
      <c r="D235" s="105"/>
      <c r="E235" s="24" t="s">
        <v>30</v>
      </c>
      <c r="F235" s="24" t="s">
        <v>5</v>
      </c>
      <c r="G235" s="106">
        <v>2870</v>
      </c>
      <c r="H235" s="106">
        <v>2870</v>
      </c>
      <c r="I235" s="106"/>
      <c r="J235" s="107"/>
      <c r="K235" s="108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</row>
    <row r="236" spans="1:167" s="11" customFormat="1" x14ac:dyDescent="0.25">
      <c r="A236" s="22" t="s">
        <v>430</v>
      </c>
      <c r="B236" s="71" t="s">
        <v>14</v>
      </c>
      <c r="C236" s="104" t="s">
        <v>545</v>
      </c>
      <c r="D236" s="105"/>
      <c r="E236" s="24" t="s">
        <v>30</v>
      </c>
      <c r="F236" s="24" t="s">
        <v>5</v>
      </c>
      <c r="G236" s="106">
        <v>2970</v>
      </c>
      <c r="H236" s="106">
        <v>2970</v>
      </c>
      <c r="I236" s="106"/>
      <c r="J236" s="107"/>
      <c r="K236" s="108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</row>
    <row r="237" spans="1:167" s="11" customFormat="1" x14ac:dyDescent="0.25">
      <c r="A237" s="14" t="s">
        <v>431</v>
      </c>
      <c r="B237" s="54" t="s">
        <v>14</v>
      </c>
      <c r="C237" s="16" t="s">
        <v>623</v>
      </c>
      <c r="D237" s="93"/>
      <c r="E237" s="16" t="s">
        <v>35</v>
      </c>
      <c r="F237" s="16" t="s">
        <v>5</v>
      </c>
      <c r="G237" s="94">
        <v>0</v>
      </c>
      <c r="H237" s="94">
        <v>0</v>
      </c>
      <c r="I237" s="94"/>
      <c r="J237" s="95"/>
      <c r="K237" s="96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</row>
    <row r="238" spans="1:167" s="201" customFormat="1" x14ac:dyDescent="0.25">
      <c r="A238" s="115" t="s">
        <v>432</v>
      </c>
      <c r="B238" s="196" t="s">
        <v>14</v>
      </c>
      <c r="C238" s="116" t="s">
        <v>547</v>
      </c>
      <c r="D238" s="117"/>
      <c r="E238" s="119" t="s">
        <v>30</v>
      </c>
      <c r="F238" s="119" t="s">
        <v>5</v>
      </c>
      <c r="G238" s="120">
        <v>6393.5</v>
      </c>
      <c r="H238" s="120">
        <v>6393.5</v>
      </c>
      <c r="I238" s="120"/>
      <c r="J238" s="121"/>
      <c r="K238" s="122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</row>
    <row r="239" spans="1:167" s="201" customFormat="1" x14ac:dyDescent="0.25">
      <c r="A239" s="115" t="s">
        <v>433</v>
      </c>
      <c r="B239" s="196" t="s">
        <v>14</v>
      </c>
      <c r="C239" s="116" t="s">
        <v>548</v>
      </c>
      <c r="D239" s="117"/>
      <c r="E239" s="119" t="s">
        <v>30</v>
      </c>
      <c r="F239" s="119" t="s">
        <v>5</v>
      </c>
      <c r="G239" s="120">
        <v>6393.5</v>
      </c>
      <c r="H239" s="120">
        <v>6393.5</v>
      </c>
      <c r="I239" s="120"/>
      <c r="J239" s="121"/>
      <c r="K239" s="122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</row>
    <row r="240" spans="1:167" s="201" customFormat="1" x14ac:dyDescent="0.25">
      <c r="A240" s="115" t="s">
        <v>434</v>
      </c>
      <c r="B240" s="196" t="s">
        <v>14</v>
      </c>
      <c r="C240" s="116" t="s">
        <v>549</v>
      </c>
      <c r="D240" s="117"/>
      <c r="E240" s="119" t="s">
        <v>29</v>
      </c>
      <c r="F240" s="119" t="s">
        <v>58</v>
      </c>
      <c r="G240" s="120">
        <v>50000</v>
      </c>
      <c r="H240" s="120">
        <v>50000</v>
      </c>
      <c r="I240" s="120"/>
      <c r="J240" s="121"/>
      <c r="K240" s="122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</row>
    <row r="241" spans="1:167" s="194" customFormat="1" x14ac:dyDescent="0.25">
      <c r="A241" s="22" t="s">
        <v>435</v>
      </c>
      <c r="B241" s="71" t="s">
        <v>14</v>
      </c>
      <c r="C241" s="104" t="s">
        <v>474</v>
      </c>
      <c r="D241" s="105"/>
      <c r="E241" s="24" t="s">
        <v>29</v>
      </c>
      <c r="F241" s="24" t="s">
        <v>58</v>
      </c>
      <c r="G241" s="106">
        <v>1136.52</v>
      </c>
      <c r="H241" s="106">
        <v>0</v>
      </c>
      <c r="I241" s="106"/>
      <c r="J241" s="107"/>
      <c r="K241" s="108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</row>
    <row r="242" spans="1:167" s="13" customFormat="1" x14ac:dyDescent="0.25">
      <c r="A242" s="3"/>
      <c r="B242" s="3"/>
      <c r="C242" s="1"/>
      <c r="D242" s="40"/>
      <c r="E242" s="1"/>
      <c r="F242" s="1"/>
      <c r="G242" s="91">
        <f>SUM(G220:G241)</f>
        <v>350594.52</v>
      </c>
      <c r="H242" s="91">
        <f>SUM(H220:H241)</f>
        <v>300444.2</v>
      </c>
      <c r="I242" s="4"/>
      <c r="J242" s="2"/>
      <c r="K242" s="41"/>
    </row>
    <row r="243" spans="1:167" s="201" customFormat="1" x14ac:dyDescent="0.25">
      <c r="A243" s="196" t="s">
        <v>262</v>
      </c>
      <c r="B243" s="196" t="s">
        <v>20</v>
      </c>
      <c r="C243" s="197" t="s">
        <v>263</v>
      </c>
      <c r="D243" s="198"/>
      <c r="E243" s="197" t="s">
        <v>29</v>
      </c>
      <c r="F243" s="197" t="s">
        <v>5</v>
      </c>
      <c r="G243" s="199">
        <v>117414.5</v>
      </c>
      <c r="H243" s="199">
        <v>117414.5</v>
      </c>
      <c r="I243" s="199"/>
      <c r="J243" s="210"/>
      <c r="K243" s="200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</row>
    <row r="244" spans="1:167" s="203" customFormat="1" x14ac:dyDescent="0.25">
      <c r="A244" s="156" t="s">
        <v>134</v>
      </c>
      <c r="B244" s="149" t="s">
        <v>20</v>
      </c>
      <c r="C244" s="150" t="s">
        <v>618</v>
      </c>
      <c r="D244" s="151"/>
      <c r="E244" s="150" t="s">
        <v>29</v>
      </c>
      <c r="F244" s="150" t="s">
        <v>58</v>
      </c>
      <c r="G244" s="225">
        <v>0</v>
      </c>
      <c r="H244" s="225">
        <v>0</v>
      </c>
      <c r="I244" s="225"/>
      <c r="J244" s="226"/>
      <c r="K244" s="155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</row>
    <row r="245" spans="1:167" s="201" customFormat="1" x14ac:dyDescent="0.25">
      <c r="A245" s="115" t="s">
        <v>135</v>
      </c>
      <c r="B245" s="205" t="s">
        <v>20</v>
      </c>
      <c r="C245" s="119" t="s">
        <v>137</v>
      </c>
      <c r="D245" s="221"/>
      <c r="E245" s="119" t="s">
        <v>30</v>
      </c>
      <c r="F245" s="119" t="s">
        <v>58</v>
      </c>
      <c r="G245" s="222">
        <v>100000</v>
      </c>
      <c r="H245" s="222">
        <v>100000</v>
      </c>
      <c r="I245" s="222"/>
      <c r="J245" s="223"/>
      <c r="K245" s="224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</row>
    <row r="246" spans="1:167" s="194" customFormat="1" x14ac:dyDescent="0.25">
      <c r="A246" s="124" t="s">
        <v>136</v>
      </c>
      <c r="B246" s="128" t="s">
        <v>20</v>
      </c>
      <c r="C246" s="125" t="s">
        <v>138</v>
      </c>
      <c r="D246" s="137"/>
      <c r="E246" s="125" t="s">
        <v>36</v>
      </c>
      <c r="F246" s="125" t="s">
        <v>5</v>
      </c>
      <c r="G246" s="138">
        <v>25000</v>
      </c>
      <c r="H246" s="138">
        <v>8970.9</v>
      </c>
      <c r="I246" s="138"/>
      <c r="J246" s="139"/>
      <c r="K246" s="140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</row>
    <row r="247" spans="1:167" s="203" customFormat="1" x14ac:dyDescent="0.25">
      <c r="A247" s="156" t="s">
        <v>436</v>
      </c>
      <c r="B247" s="156" t="s">
        <v>20</v>
      </c>
      <c r="C247" s="150" t="s">
        <v>619</v>
      </c>
      <c r="D247" s="159"/>
      <c r="E247" s="150" t="s">
        <v>29</v>
      </c>
      <c r="F247" s="150" t="s">
        <v>58</v>
      </c>
      <c r="G247" s="160">
        <v>1700</v>
      </c>
      <c r="H247" s="160">
        <v>1700</v>
      </c>
      <c r="I247" s="160"/>
      <c r="J247" s="161"/>
      <c r="K247" s="162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</row>
    <row r="248" spans="1:167" s="203" customFormat="1" x14ac:dyDescent="0.25">
      <c r="A248" s="156" t="s">
        <v>437</v>
      </c>
      <c r="B248" s="156" t="s">
        <v>20</v>
      </c>
      <c r="C248" s="158" t="s">
        <v>550</v>
      </c>
      <c r="D248" s="159"/>
      <c r="E248" s="150" t="s">
        <v>29</v>
      </c>
      <c r="F248" s="150" t="s">
        <v>58</v>
      </c>
      <c r="G248" s="160">
        <v>0</v>
      </c>
      <c r="H248" s="160">
        <v>0</v>
      </c>
      <c r="I248" s="160"/>
      <c r="J248" s="161"/>
      <c r="K248" s="162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</row>
    <row r="249" spans="1:167" s="11" customFormat="1" x14ac:dyDescent="0.25">
      <c r="A249" s="124" t="s">
        <v>438</v>
      </c>
      <c r="B249" s="124" t="s">
        <v>20</v>
      </c>
      <c r="C249" s="143" t="s">
        <v>551</v>
      </c>
      <c r="D249" s="144"/>
      <c r="E249" s="125" t="s">
        <v>29</v>
      </c>
      <c r="F249" s="125" t="s">
        <v>5</v>
      </c>
      <c r="G249" s="145">
        <v>400</v>
      </c>
      <c r="H249" s="145">
        <v>400</v>
      </c>
      <c r="I249" s="145"/>
      <c r="J249" s="146"/>
      <c r="K249" s="147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</row>
    <row r="250" spans="1:167" s="203" customFormat="1" x14ac:dyDescent="0.25">
      <c r="A250" s="156" t="s">
        <v>439</v>
      </c>
      <c r="B250" s="156" t="s">
        <v>20</v>
      </c>
      <c r="C250" s="150" t="s">
        <v>620</v>
      </c>
      <c r="D250" s="159"/>
      <c r="E250" s="150" t="s">
        <v>29</v>
      </c>
      <c r="F250" s="150" t="s">
        <v>58</v>
      </c>
      <c r="G250" s="160">
        <v>0</v>
      </c>
      <c r="H250" s="160">
        <v>0</v>
      </c>
      <c r="I250" s="160"/>
      <c r="J250" s="161"/>
      <c r="K250" s="162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</row>
    <row r="251" spans="1:167" s="201" customFormat="1" x14ac:dyDescent="0.25">
      <c r="A251" s="115" t="s">
        <v>440</v>
      </c>
      <c r="B251" s="115" t="s">
        <v>20</v>
      </c>
      <c r="C251" s="116" t="s">
        <v>552</v>
      </c>
      <c r="D251" s="117"/>
      <c r="E251" s="119" t="s">
        <v>29</v>
      </c>
      <c r="F251" s="119" t="s">
        <v>58</v>
      </c>
      <c r="G251" s="120">
        <v>122414.28</v>
      </c>
      <c r="H251" s="120">
        <v>122414.28</v>
      </c>
      <c r="I251" s="120"/>
      <c r="J251" s="121"/>
      <c r="K251" s="122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</row>
    <row r="252" spans="1:167" s="203" customFormat="1" x14ac:dyDescent="0.25">
      <c r="A252" s="156" t="s">
        <v>441</v>
      </c>
      <c r="B252" s="156" t="s">
        <v>20</v>
      </c>
      <c r="C252" s="150" t="s">
        <v>621</v>
      </c>
      <c r="D252" s="159"/>
      <c r="E252" s="150" t="s">
        <v>29</v>
      </c>
      <c r="F252" s="150" t="s">
        <v>58</v>
      </c>
      <c r="G252" s="160">
        <v>0</v>
      </c>
      <c r="H252" s="160">
        <v>0</v>
      </c>
      <c r="I252" s="160"/>
      <c r="J252" s="161"/>
      <c r="K252" s="162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</row>
    <row r="253" spans="1:167" s="203" customFormat="1" x14ac:dyDescent="0.25">
      <c r="A253" s="156" t="s">
        <v>442</v>
      </c>
      <c r="B253" s="156" t="s">
        <v>20</v>
      </c>
      <c r="C253" s="158" t="s">
        <v>553</v>
      </c>
      <c r="D253" s="159"/>
      <c r="E253" s="150" t="s">
        <v>29</v>
      </c>
      <c r="F253" s="150" t="s">
        <v>58</v>
      </c>
      <c r="G253" s="160">
        <v>0</v>
      </c>
      <c r="H253" s="160">
        <v>0</v>
      </c>
      <c r="I253" s="160"/>
      <c r="J253" s="161"/>
      <c r="K253" s="162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</row>
    <row r="254" spans="1:167" s="11" customFormat="1" x14ac:dyDescent="0.25">
      <c r="A254" s="14" t="s">
        <v>443</v>
      </c>
      <c r="B254" s="14" t="s">
        <v>20</v>
      </c>
      <c r="C254" s="92" t="s">
        <v>554</v>
      </c>
      <c r="D254" s="93"/>
      <c r="E254" s="16" t="s">
        <v>29</v>
      </c>
      <c r="F254" s="92"/>
      <c r="G254" s="94">
        <v>0</v>
      </c>
      <c r="H254" s="94">
        <v>0</v>
      </c>
      <c r="I254" s="94"/>
      <c r="J254" s="95"/>
      <c r="K254" s="96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</row>
    <row r="255" spans="1:167" s="203" customFormat="1" x14ac:dyDescent="0.25">
      <c r="A255" s="156" t="s">
        <v>444</v>
      </c>
      <c r="B255" s="156" t="s">
        <v>20</v>
      </c>
      <c r="C255" s="150" t="s">
        <v>586</v>
      </c>
      <c r="D255" s="159"/>
      <c r="E255" s="150" t="s">
        <v>29</v>
      </c>
      <c r="F255" s="150" t="s">
        <v>58</v>
      </c>
      <c r="G255" s="160">
        <v>0</v>
      </c>
      <c r="H255" s="160">
        <v>0</v>
      </c>
      <c r="I255" s="160"/>
      <c r="J255" s="161"/>
      <c r="K255" s="162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</row>
    <row r="256" spans="1:167" s="203" customFormat="1" x14ac:dyDescent="0.25">
      <c r="A256" s="156" t="s">
        <v>445</v>
      </c>
      <c r="B256" s="156" t="s">
        <v>20</v>
      </c>
      <c r="C256" s="150" t="s">
        <v>587</v>
      </c>
      <c r="D256" s="159"/>
      <c r="E256" s="150" t="s">
        <v>29</v>
      </c>
      <c r="F256" s="150" t="s">
        <v>58</v>
      </c>
      <c r="G256" s="160">
        <v>0</v>
      </c>
      <c r="H256" s="160">
        <v>0</v>
      </c>
      <c r="I256" s="160"/>
      <c r="J256" s="161"/>
      <c r="K256" s="162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</row>
    <row r="257" spans="1:167" s="194" customFormat="1" x14ac:dyDescent="0.25">
      <c r="A257" s="22" t="s">
        <v>446</v>
      </c>
      <c r="B257" s="22" t="s">
        <v>20</v>
      </c>
      <c r="C257" s="24" t="s">
        <v>588</v>
      </c>
      <c r="D257" s="105"/>
      <c r="E257" s="24" t="s">
        <v>29</v>
      </c>
      <c r="F257" s="24" t="s">
        <v>58</v>
      </c>
      <c r="G257" s="106">
        <v>452.49</v>
      </c>
      <c r="H257" s="106">
        <v>0</v>
      </c>
      <c r="I257" s="106"/>
      <c r="J257" s="107"/>
      <c r="K257" s="108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</row>
    <row r="258" spans="1:167" s="194" customFormat="1" x14ac:dyDescent="0.25">
      <c r="A258" s="22" t="s">
        <v>447</v>
      </c>
      <c r="B258" s="22" t="s">
        <v>20</v>
      </c>
      <c r="C258" s="24" t="s">
        <v>589</v>
      </c>
      <c r="D258" s="105"/>
      <c r="E258" s="24" t="s">
        <v>30</v>
      </c>
      <c r="F258" s="24" t="s">
        <v>58</v>
      </c>
      <c r="G258" s="106">
        <v>4970.0200000000004</v>
      </c>
      <c r="H258" s="106">
        <v>0</v>
      </c>
      <c r="I258" s="106"/>
      <c r="J258" s="107"/>
      <c r="K258" s="108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</row>
    <row r="259" spans="1:167" s="13" customFormat="1" x14ac:dyDescent="0.25">
      <c r="A259" s="3"/>
      <c r="B259" s="3"/>
      <c r="C259" s="1"/>
      <c r="D259" s="40"/>
      <c r="E259" s="1"/>
      <c r="F259" s="1"/>
      <c r="G259" s="91">
        <f>SUM(G243:G258)</f>
        <v>372351.29000000004</v>
      </c>
      <c r="H259" s="91">
        <f>SUM(H243:H258)</f>
        <v>350899.68</v>
      </c>
      <c r="I259" s="4"/>
      <c r="J259" s="2"/>
      <c r="K259" s="41"/>
    </row>
    <row r="260" spans="1:167" s="13" customFormat="1" x14ac:dyDescent="0.25">
      <c r="A260" s="166" t="s">
        <v>319</v>
      </c>
      <c r="B260" s="166" t="s">
        <v>8</v>
      </c>
      <c r="C260" s="167" t="s">
        <v>25</v>
      </c>
      <c r="D260" s="168"/>
      <c r="E260" s="167" t="s">
        <v>30</v>
      </c>
      <c r="F260" s="167" t="s">
        <v>5</v>
      </c>
      <c r="G260" s="126">
        <v>-10148</v>
      </c>
      <c r="H260" s="169">
        <v>-10148</v>
      </c>
      <c r="I260" s="169"/>
      <c r="J260" s="173"/>
      <c r="K260" s="171"/>
    </row>
    <row r="261" spans="1:167" s="11" customFormat="1" x14ac:dyDescent="0.25">
      <c r="A261" s="166" t="s">
        <v>267</v>
      </c>
      <c r="B261" s="166" t="s">
        <v>8</v>
      </c>
      <c r="C261" s="130" t="s">
        <v>264</v>
      </c>
      <c r="D261" s="168"/>
      <c r="E261" s="167" t="s">
        <v>30</v>
      </c>
      <c r="F261" s="167" t="s">
        <v>5</v>
      </c>
      <c r="G261" s="169">
        <v>24000</v>
      </c>
      <c r="H261" s="169">
        <v>28802</v>
      </c>
      <c r="I261" s="169"/>
      <c r="J261" s="170"/>
      <c r="K261" s="171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</row>
    <row r="262" spans="1:167" x14ac:dyDescent="0.25">
      <c r="A262" s="124" t="s">
        <v>268</v>
      </c>
      <c r="B262" s="124" t="s">
        <v>8</v>
      </c>
      <c r="C262" s="167" t="s">
        <v>59</v>
      </c>
      <c r="D262" s="134"/>
      <c r="E262" s="125" t="s">
        <v>243</v>
      </c>
      <c r="F262" s="125" t="s">
        <v>5</v>
      </c>
      <c r="G262" s="126">
        <v>2500</v>
      </c>
      <c r="H262" s="126">
        <v>2500</v>
      </c>
      <c r="I262" s="126"/>
      <c r="J262" s="132"/>
      <c r="K262" s="133"/>
    </row>
    <row r="263" spans="1:167" x14ac:dyDescent="0.25">
      <c r="A263" s="124" t="s">
        <v>269</v>
      </c>
      <c r="B263" s="124" t="s">
        <v>8</v>
      </c>
      <c r="C263" s="167" t="s">
        <v>59</v>
      </c>
      <c r="D263" s="134"/>
      <c r="E263" s="125" t="s">
        <v>243</v>
      </c>
      <c r="F263" s="125" t="s">
        <v>5</v>
      </c>
      <c r="G263" s="126">
        <v>2500</v>
      </c>
      <c r="H263" s="126">
        <v>2500</v>
      </c>
      <c r="I263" s="126"/>
      <c r="J263" s="132"/>
      <c r="K263" s="136"/>
    </row>
    <row r="264" spans="1:167" x14ac:dyDescent="0.25">
      <c r="A264" s="124" t="s">
        <v>270</v>
      </c>
      <c r="B264" s="124" t="s">
        <v>8</v>
      </c>
      <c r="C264" s="167" t="s">
        <v>59</v>
      </c>
      <c r="D264" s="134"/>
      <c r="E264" s="125" t="s">
        <v>243</v>
      </c>
      <c r="F264" s="125" t="s">
        <v>5</v>
      </c>
      <c r="G264" s="126">
        <v>2500</v>
      </c>
      <c r="H264" s="126">
        <v>2500</v>
      </c>
      <c r="I264" s="126"/>
      <c r="J264" s="132"/>
      <c r="K264" s="133"/>
    </row>
    <row r="265" spans="1:167" x14ac:dyDescent="0.25">
      <c r="A265" s="124" t="s">
        <v>271</v>
      </c>
      <c r="B265" s="124" t="s">
        <v>8</v>
      </c>
      <c r="C265" s="167" t="s">
        <v>59</v>
      </c>
      <c r="D265" s="134"/>
      <c r="E265" s="125" t="s">
        <v>243</v>
      </c>
      <c r="F265" s="125" t="s">
        <v>5</v>
      </c>
      <c r="G265" s="126">
        <v>2500</v>
      </c>
      <c r="H265" s="126">
        <v>2500</v>
      </c>
      <c r="I265" s="126"/>
      <c r="J265" s="132"/>
      <c r="K265" s="133"/>
    </row>
    <row r="266" spans="1:167" x14ac:dyDescent="0.25">
      <c r="A266" s="124" t="s">
        <v>272</v>
      </c>
      <c r="B266" s="124" t="s">
        <v>8</v>
      </c>
      <c r="C266" s="167" t="s">
        <v>59</v>
      </c>
      <c r="D266" s="134"/>
      <c r="E266" s="125" t="s">
        <v>243</v>
      </c>
      <c r="F266" s="125" t="s">
        <v>5</v>
      </c>
      <c r="G266" s="126">
        <v>2500</v>
      </c>
      <c r="H266" s="126">
        <v>2500</v>
      </c>
      <c r="I266" s="126"/>
      <c r="J266" s="132"/>
      <c r="K266" s="133"/>
    </row>
    <row r="267" spans="1:167" x14ac:dyDescent="0.25">
      <c r="A267" s="124" t="s">
        <v>273</v>
      </c>
      <c r="B267" s="124" t="s">
        <v>8</v>
      </c>
      <c r="C267" s="167" t="s">
        <v>59</v>
      </c>
      <c r="D267" s="134"/>
      <c r="E267" s="125" t="s">
        <v>243</v>
      </c>
      <c r="F267" s="125" t="s">
        <v>5</v>
      </c>
      <c r="G267" s="126">
        <v>2500</v>
      </c>
      <c r="H267" s="126">
        <v>2500</v>
      </c>
      <c r="I267" s="126"/>
      <c r="J267" s="132"/>
      <c r="K267" s="133"/>
    </row>
    <row r="268" spans="1:167" x14ac:dyDescent="0.25">
      <c r="A268" s="124" t="s">
        <v>274</v>
      </c>
      <c r="B268" s="128" t="s">
        <v>8</v>
      </c>
      <c r="C268" s="167" t="s">
        <v>59</v>
      </c>
      <c r="D268" s="129"/>
      <c r="E268" s="125" t="s">
        <v>243</v>
      </c>
      <c r="F268" s="125" t="s">
        <v>5</v>
      </c>
      <c r="G268" s="126">
        <v>2500</v>
      </c>
      <c r="H268" s="126">
        <v>2500</v>
      </c>
      <c r="I268" s="141"/>
      <c r="J268" s="132"/>
      <c r="K268" s="133"/>
    </row>
    <row r="269" spans="1:167" x14ac:dyDescent="0.25">
      <c r="A269" s="124" t="s">
        <v>275</v>
      </c>
      <c r="B269" s="124" t="s">
        <v>8</v>
      </c>
      <c r="C269" s="167" t="s">
        <v>59</v>
      </c>
      <c r="D269" s="134"/>
      <c r="E269" s="125" t="s">
        <v>243</v>
      </c>
      <c r="F269" s="125" t="s">
        <v>5</v>
      </c>
      <c r="G269" s="126">
        <v>2500</v>
      </c>
      <c r="H269" s="126">
        <v>2500</v>
      </c>
      <c r="I269" s="126"/>
      <c r="J269" s="132"/>
      <c r="K269" s="136"/>
    </row>
    <row r="270" spans="1:167" x14ac:dyDescent="0.25">
      <c r="A270" s="124" t="s">
        <v>276</v>
      </c>
      <c r="B270" s="124" t="s">
        <v>8</v>
      </c>
      <c r="C270" s="167" t="s">
        <v>59</v>
      </c>
      <c r="D270" s="134"/>
      <c r="E270" s="125" t="s">
        <v>243</v>
      </c>
      <c r="F270" s="125" t="s">
        <v>5</v>
      </c>
      <c r="G270" s="126">
        <v>2500</v>
      </c>
      <c r="H270" s="126">
        <v>2500</v>
      </c>
      <c r="I270" s="126"/>
      <c r="J270" s="132"/>
      <c r="K270" s="136"/>
    </row>
    <row r="271" spans="1:167" x14ac:dyDescent="0.25">
      <c r="A271" s="124" t="s">
        <v>277</v>
      </c>
      <c r="B271" s="124" t="s">
        <v>8</v>
      </c>
      <c r="C271" s="167" t="s">
        <v>59</v>
      </c>
      <c r="D271" s="134"/>
      <c r="E271" s="125" t="s">
        <v>243</v>
      </c>
      <c r="F271" s="125" t="s">
        <v>5</v>
      </c>
      <c r="G271" s="126">
        <v>2500</v>
      </c>
      <c r="H271" s="126">
        <v>2500</v>
      </c>
      <c r="I271" s="126"/>
      <c r="J271" s="132"/>
      <c r="K271" s="136"/>
    </row>
    <row r="272" spans="1:167" s="9" customFormat="1" x14ac:dyDescent="0.25">
      <c r="A272" s="124" t="s">
        <v>278</v>
      </c>
      <c r="B272" s="124" t="s">
        <v>8</v>
      </c>
      <c r="C272" s="167" t="s">
        <v>59</v>
      </c>
      <c r="D272" s="134"/>
      <c r="E272" s="125" t="s">
        <v>243</v>
      </c>
      <c r="F272" s="125" t="s">
        <v>5</v>
      </c>
      <c r="G272" s="126">
        <v>2500</v>
      </c>
      <c r="H272" s="126">
        <v>2500</v>
      </c>
      <c r="I272" s="126"/>
      <c r="J272" s="132"/>
      <c r="K272" s="13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</row>
    <row r="273" spans="1:167" x14ac:dyDescent="0.25">
      <c r="A273" s="124" t="s">
        <v>279</v>
      </c>
      <c r="B273" s="124" t="s">
        <v>8</v>
      </c>
      <c r="C273" s="167" t="s">
        <v>59</v>
      </c>
      <c r="D273" s="134"/>
      <c r="E273" s="125" t="s">
        <v>243</v>
      </c>
      <c r="F273" s="125" t="s">
        <v>5</v>
      </c>
      <c r="G273" s="126">
        <v>2500</v>
      </c>
      <c r="H273" s="126">
        <v>2500</v>
      </c>
      <c r="I273" s="126"/>
      <c r="J273" s="132"/>
      <c r="K273" s="133"/>
    </row>
    <row r="274" spans="1:167" x14ac:dyDescent="0.25">
      <c r="A274" s="124" t="s">
        <v>280</v>
      </c>
      <c r="B274" s="124" t="s">
        <v>8</v>
      </c>
      <c r="C274" s="167" t="s">
        <v>59</v>
      </c>
      <c r="D274" s="134"/>
      <c r="E274" s="125" t="s">
        <v>243</v>
      </c>
      <c r="F274" s="125" t="s">
        <v>5</v>
      </c>
      <c r="G274" s="126">
        <v>2500</v>
      </c>
      <c r="H274" s="126">
        <v>2500</v>
      </c>
      <c r="I274" s="126"/>
      <c r="J274" s="132"/>
      <c r="K274" s="136"/>
    </row>
    <row r="275" spans="1:167" x14ac:dyDescent="0.25">
      <c r="A275" s="124" t="s">
        <v>281</v>
      </c>
      <c r="B275" s="124" t="s">
        <v>8</v>
      </c>
      <c r="C275" s="125" t="s">
        <v>297</v>
      </c>
      <c r="D275" s="134"/>
      <c r="E275" s="125" t="s">
        <v>29</v>
      </c>
      <c r="F275" s="125" t="s">
        <v>5</v>
      </c>
      <c r="G275" s="126">
        <v>162.36000000000001</v>
      </c>
      <c r="H275" s="126">
        <v>162.36000000000001</v>
      </c>
      <c r="I275" s="126"/>
      <c r="J275" s="132"/>
      <c r="K275" s="133"/>
    </row>
    <row r="276" spans="1:167" s="203" customFormat="1" x14ac:dyDescent="0.25">
      <c r="A276" s="156" t="s">
        <v>282</v>
      </c>
      <c r="B276" s="156" t="s">
        <v>8</v>
      </c>
      <c r="C276" s="150" t="s">
        <v>624</v>
      </c>
      <c r="D276" s="157"/>
      <c r="E276" s="150" t="s">
        <v>29</v>
      </c>
      <c r="F276" s="150" t="s">
        <v>58</v>
      </c>
      <c r="G276" s="153">
        <v>0</v>
      </c>
      <c r="H276" s="153">
        <v>0</v>
      </c>
      <c r="I276" s="153"/>
      <c r="J276" s="226"/>
      <c r="K276" s="155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</row>
    <row r="277" spans="1:167" s="203" customFormat="1" x14ac:dyDescent="0.25">
      <c r="A277" s="156" t="s">
        <v>283</v>
      </c>
      <c r="B277" s="156" t="s">
        <v>8</v>
      </c>
      <c r="C277" s="150" t="s">
        <v>625</v>
      </c>
      <c r="D277" s="157"/>
      <c r="E277" s="150" t="s">
        <v>29</v>
      </c>
      <c r="F277" s="150" t="s">
        <v>58</v>
      </c>
      <c r="G277" s="153">
        <v>0</v>
      </c>
      <c r="H277" s="153">
        <v>0</v>
      </c>
      <c r="I277" s="153"/>
      <c r="J277" s="226"/>
      <c r="K277" s="155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</row>
    <row r="278" spans="1:167" s="203" customFormat="1" x14ac:dyDescent="0.25">
      <c r="A278" s="156" t="s">
        <v>284</v>
      </c>
      <c r="B278" s="156" t="s">
        <v>8</v>
      </c>
      <c r="C278" s="150" t="s">
        <v>626</v>
      </c>
      <c r="D278" s="157"/>
      <c r="E278" s="150" t="s">
        <v>29</v>
      </c>
      <c r="F278" s="150" t="s">
        <v>58</v>
      </c>
      <c r="G278" s="153">
        <v>0</v>
      </c>
      <c r="H278" s="153">
        <v>0</v>
      </c>
      <c r="I278" s="153"/>
      <c r="J278" s="226"/>
      <c r="K278" s="155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</row>
    <row r="279" spans="1:167" s="203" customFormat="1" x14ac:dyDescent="0.25">
      <c r="A279" s="156" t="s">
        <v>285</v>
      </c>
      <c r="B279" s="156" t="s">
        <v>8</v>
      </c>
      <c r="C279" s="150" t="s">
        <v>627</v>
      </c>
      <c r="D279" s="232"/>
      <c r="E279" s="150" t="s">
        <v>29</v>
      </c>
      <c r="F279" s="150" t="s">
        <v>58</v>
      </c>
      <c r="G279" s="233">
        <v>0</v>
      </c>
      <c r="H279" s="153">
        <v>0</v>
      </c>
      <c r="I279" s="233"/>
      <c r="J279" s="234"/>
      <c r="K279" s="235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</row>
    <row r="280" spans="1:167" s="203" customFormat="1" x14ac:dyDescent="0.25">
      <c r="A280" s="156" t="s">
        <v>286</v>
      </c>
      <c r="B280" s="156" t="s">
        <v>8</v>
      </c>
      <c r="C280" s="150" t="s">
        <v>629</v>
      </c>
      <c r="D280" s="232"/>
      <c r="E280" s="236" t="s">
        <v>29</v>
      </c>
      <c r="F280" s="150" t="s">
        <v>58</v>
      </c>
      <c r="G280" s="233">
        <v>0</v>
      </c>
      <c r="H280" s="233">
        <v>0</v>
      </c>
      <c r="I280" s="233"/>
      <c r="J280" s="234"/>
      <c r="K280" s="235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</row>
    <row r="281" spans="1:167" s="203" customFormat="1" x14ac:dyDescent="0.25">
      <c r="A281" s="156" t="s">
        <v>287</v>
      </c>
      <c r="B281" s="156" t="s">
        <v>8</v>
      </c>
      <c r="C281" s="150" t="s">
        <v>628</v>
      </c>
      <c r="D281" s="232"/>
      <c r="E281" s="236" t="s">
        <v>29</v>
      </c>
      <c r="F281" s="150" t="s">
        <v>58</v>
      </c>
      <c r="G281" s="233">
        <v>0</v>
      </c>
      <c r="H281" s="233">
        <v>0</v>
      </c>
      <c r="I281" s="233"/>
      <c r="J281" s="234"/>
      <c r="K281" s="235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</row>
    <row r="282" spans="1:167" s="194" customFormat="1" x14ac:dyDescent="0.25">
      <c r="A282" s="22" t="s">
        <v>288</v>
      </c>
      <c r="B282" s="22" t="s">
        <v>8</v>
      </c>
      <c r="C282" s="24" t="s">
        <v>298</v>
      </c>
      <c r="D282" s="31"/>
      <c r="E282" s="24" t="s">
        <v>30</v>
      </c>
      <c r="F282" s="24" t="s">
        <v>5</v>
      </c>
      <c r="G282" s="32">
        <v>4601.5200000000004</v>
      </c>
      <c r="H282" s="32">
        <v>3689.94</v>
      </c>
      <c r="I282" s="32"/>
      <c r="J282" s="33"/>
      <c r="K282" s="34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</row>
    <row r="283" spans="1:167" s="194" customFormat="1" x14ac:dyDescent="0.25">
      <c r="A283" s="22" t="s">
        <v>289</v>
      </c>
      <c r="B283" s="22" t="s">
        <v>8</v>
      </c>
      <c r="C283" s="24" t="s">
        <v>298</v>
      </c>
      <c r="D283" s="31"/>
      <c r="E283" s="24" t="s">
        <v>30</v>
      </c>
      <c r="F283" s="24" t="s">
        <v>5</v>
      </c>
      <c r="G283" s="32">
        <v>4601.5200000000004</v>
      </c>
      <c r="H283" s="32">
        <v>2161.9299999999998</v>
      </c>
      <c r="I283" s="32"/>
      <c r="J283" s="33"/>
      <c r="K283" s="34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</row>
    <row r="284" spans="1:167" s="203" customFormat="1" x14ac:dyDescent="0.25">
      <c r="A284" s="124" t="s">
        <v>290</v>
      </c>
      <c r="B284" s="124" t="s">
        <v>8</v>
      </c>
      <c r="C284" s="125" t="s">
        <v>299</v>
      </c>
      <c r="D284" s="137"/>
      <c r="E284" s="165" t="s">
        <v>29</v>
      </c>
      <c r="F284" s="125" t="s">
        <v>5</v>
      </c>
      <c r="G284" s="138">
        <v>162.36000000000001</v>
      </c>
      <c r="H284" s="138">
        <v>162.36000000000001</v>
      </c>
      <c r="I284" s="138"/>
      <c r="J284" s="139"/>
      <c r="K284" s="140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</row>
    <row r="285" spans="1:167" s="203" customFormat="1" x14ac:dyDescent="0.25">
      <c r="A285" s="156" t="s">
        <v>291</v>
      </c>
      <c r="B285" s="156" t="s">
        <v>8</v>
      </c>
      <c r="C285" s="150" t="s">
        <v>630</v>
      </c>
      <c r="D285" s="232"/>
      <c r="E285" s="236" t="s">
        <v>29</v>
      </c>
      <c r="F285" s="150" t="s">
        <v>5</v>
      </c>
      <c r="G285" s="233">
        <v>0</v>
      </c>
      <c r="H285" s="233">
        <v>0</v>
      </c>
      <c r="I285" s="233"/>
      <c r="J285" s="234"/>
      <c r="K285" s="235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</row>
    <row r="286" spans="1:167" s="203" customFormat="1" x14ac:dyDescent="0.25">
      <c r="A286" s="156" t="s">
        <v>292</v>
      </c>
      <c r="B286" s="156" t="s">
        <v>8</v>
      </c>
      <c r="C286" s="150" t="s">
        <v>631</v>
      </c>
      <c r="D286" s="232"/>
      <c r="E286" s="236" t="s">
        <v>29</v>
      </c>
      <c r="F286" s="150" t="s">
        <v>58</v>
      </c>
      <c r="G286" s="233">
        <v>0</v>
      </c>
      <c r="H286" s="233">
        <v>0</v>
      </c>
      <c r="I286" s="233"/>
      <c r="J286" s="234"/>
      <c r="K286" s="235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</row>
    <row r="287" spans="1:167" s="203" customFormat="1" x14ac:dyDescent="0.25">
      <c r="A287" s="156" t="s">
        <v>293</v>
      </c>
      <c r="B287" s="156" t="s">
        <v>8</v>
      </c>
      <c r="C287" s="150" t="s">
        <v>632</v>
      </c>
      <c r="D287" s="232"/>
      <c r="E287" s="236" t="s">
        <v>29</v>
      </c>
      <c r="F287" s="150" t="s">
        <v>58</v>
      </c>
      <c r="G287" s="233">
        <v>0</v>
      </c>
      <c r="H287" s="233">
        <v>0</v>
      </c>
      <c r="I287" s="233"/>
      <c r="J287" s="234"/>
      <c r="K287" s="235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</row>
    <row r="288" spans="1:167" s="203" customFormat="1" x14ac:dyDescent="0.25">
      <c r="A288" s="156" t="s">
        <v>294</v>
      </c>
      <c r="B288" s="156" t="s">
        <v>8</v>
      </c>
      <c r="C288" s="150" t="s">
        <v>633</v>
      </c>
      <c r="D288" s="232"/>
      <c r="E288" s="236" t="s">
        <v>29</v>
      </c>
      <c r="F288" s="150" t="s">
        <v>58</v>
      </c>
      <c r="G288" s="233">
        <v>0</v>
      </c>
      <c r="H288" s="233">
        <v>0</v>
      </c>
      <c r="I288" s="233"/>
      <c r="J288" s="234"/>
      <c r="K288" s="235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</row>
    <row r="289" spans="1:167" s="203" customFormat="1" x14ac:dyDescent="0.25">
      <c r="A289" s="156" t="s">
        <v>295</v>
      </c>
      <c r="B289" s="156" t="s">
        <v>8</v>
      </c>
      <c r="C289" s="150" t="s">
        <v>634</v>
      </c>
      <c r="D289" s="232"/>
      <c r="E289" s="236" t="s">
        <v>29</v>
      </c>
      <c r="F289" s="150" t="s">
        <v>58</v>
      </c>
      <c r="G289" s="233">
        <v>0</v>
      </c>
      <c r="H289" s="233">
        <v>0</v>
      </c>
      <c r="I289" s="233"/>
      <c r="J289" s="234"/>
      <c r="K289" s="235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</row>
    <row r="290" spans="1:167" s="203" customFormat="1" x14ac:dyDescent="0.25">
      <c r="A290" s="156" t="s">
        <v>296</v>
      </c>
      <c r="B290" s="156" t="s">
        <v>8</v>
      </c>
      <c r="C290" s="150" t="s">
        <v>635</v>
      </c>
      <c r="D290" s="232"/>
      <c r="E290" s="236" t="s">
        <v>29</v>
      </c>
      <c r="F290" s="150" t="s">
        <v>58</v>
      </c>
      <c r="G290" s="233">
        <v>0</v>
      </c>
      <c r="H290" s="233">
        <v>0</v>
      </c>
      <c r="I290" s="233"/>
      <c r="J290" s="234"/>
      <c r="K290" s="235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</row>
    <row r="291" spans="1:167" s="195" customFormat="1" x14ac:dyDescent="0.25">
      <c r="A291" s="166" t="s">
        <v>265</v>
      </c>
      <c r="B291" s="124" t="s">
        <v>8</v>
      </c>
      <c r="C291" s="167" t="s">
        <v>300</v>
      </c>
      <c r="D291" s="168"/>
      <c r="E291" s="167" t="s">
        <v>110</v>
      </c>
      <c r="F291" s="125" t="s">
        <v>5</v>
      </c>
      <c r="G291" s="169">
        <v>8500</v>
      </c>
      <c r="H291" s="138">
        <v>8500</v>
      </c>
      <c r="I291" s="169"/>
      <c r="J291" s="173"/>
      <c r="K291" s="171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</row>
    <row r="292" spans="1:167" s="194" customFormat="1" x14ac:dyDescent="0.25">
      <c r="A292" s="71" t="s">
        <v>266</v>
      </c>
      <c r="B292" s="22" t="s">
        <v>8</v>
      </c>
      <c r="C292" s="72" t="s">
        <v>129</v>
      </c>
      <c r="D292" s="73"/>
      <c r="E292" s="72" t="s">
        <v>37</v>
      </c>
      <c r="F292" s="24" t="s">
        <v>5</v>
      </c>
      <c r="G292" s="74">
        <v>1000</v>
      </c>
      <c r="H292" s="32">
        <v>216</v>
      </c>
      <c r="I292" s="74"/>
      <c r="J292" s="110"/>
      <c r="K292" s="75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</row>
    <row r="293" spans="1:167" s="195" customFormat="1" x14ac:dyDescent="0.25">
      <c r="A293" s="166" t="s">
        <v>311</v>
      </c>
      <c r="B293" s="166" t="s">
        <v>8</v>
      </c>
      <c r="C293" s="167" t="s">
        <v>318</v>
      </c>
      <c r="D293" s="168"/>
      <c r="E293" s="125" t="s">
        <v>29</v>
      </c>
      <c r="F293" s="125" t="s">
        <v>5</v>
      </c>
      <c r="G293" s="169">
        <v>162.36000000000001</v>
      </c>
      <c r="H293" s="169">
        <v>162.36000000000001</v>
      </c>
      <c r="I293" s="169"/>
      <c r="J293" s="173"/>
      <c r="K293" s="171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</row>
    <row r="294" spans="1:167" s="203" customFormat="1" x14ac:dyDescent="0.25">
      <c r="A294" s="188" t="s">
        <v>312</v>
      </c>
      <c r="B294" s="188" t="s">
        <v>8</v>
      </c>
      <c r="C294" s="150" t="s">
        <v>636</v>
      </c>
      <c r="D294" s="213"/>
      <c r="E294" s="150" t="s">
        <v>29</v>
      </c>
      <c r="F294" s="150" t="s">
        <v>58</v>
      </c>
      <c r="G294" s="214">
        <v>0</v>
      </c>
      <c r="H294" s="214">
        <v>0</v>
      </c>
      <c r="I294" s="214"/>
      <c r="J294" s="231"/>
      <c r="K294" s="215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</row>
    <row r="295" spans="1:167" s="203" customFormat="1" x14ac:dyDescent="0.25">
      <c r="A295" s="188" t="s">
        <v>313</v>
      </c>
      <c r="B295" s="188" t="s">
        <v>8</v>
      </c>
      <c r="C295" s="150" t="s">
        <v>637</v>
      </c>
      <c r="D295" s="213"/>
      <c r="E295" s="150" t="s">
        <v>29</v>
      </c>
      <c r="F295" s="150" t="s">
        <v>58</v>
      </c>
      <c r="G295" s="214">
        <v>0</v>
      </c>
      <c r="H295" s="214">
        <v>0</v>
      </c>
      <c r="I295" s="214"/>
      <c r="J295" s="231"/>
      <c r="K295" s="215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</row>
    <row r="296" spans="1:167" s="203" customFormat="1" x14ac:dyDescent="0.25">
      <c r="A296" s="188" t="s">
        <v>314</v>
      </c>
      <c r="B296" s="188" t="s">
        <v>8</v>
      </c>
      <c r="C296" s="150" t="s">
        <v>638</v>
      </c>
      <c r="D296" s="213"/>
      <c r="E296" s="150" t="s">
        <v>29</v>
      </c>
      <c r="F296" s="150" t="s">
        <v>58</v>
      </c>
      <c r="G296" s="214">
        <v>0</v>
      </c>
      <c r="H296" s="214">
        <v>0</v>
      </c>
      <c r="I296" s="214"/>
      <c r="J296" s="231"/>
      <c r="K296" s="215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</row>
    <row r="297" spans="1:167" s="203" customFormat="1" x14ac:dyDescent="0.25">
      <c r="A297" s="188" t="s">
        <v>315</v>
      </c>
      <c r="B297" s="188" t="s">
        <v>8</v>
      </c>
      <c r="C297" s="150" t="s">
        <v>639</v>
      </c>
      <c r="D297" s="213"/>
      <c r="E297" s="150" t="s">
        <v>29</v>
      </c>
      <c r="F297" s="150" t="s">
        <v>58</v>
      </c>
      <c r="G297" s="214">
        <v>0</v>
      </c>
      <c r="H297" s="214">
        <v>0</v>
      </c>
      <c r="I297" s="214"/>
      <c r="J297" s="231"/>
      <c r="K297" s="215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</row>
    <row r="298" spans="1:167" s="203" customFormat="1" x14ac:dyDescent="0.25">
      <c r="A298" s="188" t="s">
        <v>316</v>
      </c>
      <c r="B298" s="188" t="s">
        <v>8</v>
      </c>
      <c r="C298" s="150" t="s">
        <v>640</v>
      </c>
      <c r="D298" s="213"/>
      <c r="E298" s="150" t="s">
        <v>29</v>
      </c>
      <c r="F298" s="150" t="s">
        <v>58</v>
      </c>
      <c r="G298" s="214">
        <v>0</v>
      </c>
      <c r="H298" s="214">
        <v>0</v>
      </c>
      <c r="I298" s="214"/>
      <c r="J298" s="231"/>
      <c r="K298" s="215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</row>
    <row r="299" spans="1:167" s="203" customFormat="1" x14ac:dyDescent="0.25">
      <c r="A299" s="188" t="s">
        <v>317</v>
      </c>
      <c r="B299" s="188" t="s">
        <v>8</v>
      </c>
      <c r="C299" s="150" t="s">
        <v>641</v>
      </c>
      <c r="D299" s="213"/>
      <c r="E299" s="150" t="s">
        <v>29</v>
      </c>
      <c r="F299" s="150" t="s">
        <v>58</v>
      </c>
      <c r="G299" s="214">
        <v>0</v>
      </c>
      <c r="H299" s="214">
        <v>0</v>
      </c>
      <c r="I299" s="214"/>
      <c r="J299" s="231"/>
      <c r="K299" s="215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</row>
    <row r="300" spans="1:167" s="195" customFormat="1" x14ac:dyDescent="0.25">
      <c r="A300" s="124" t="s">
        <v>337</v>
      </c>
      <c r="B300" s="124" t="s">
        <v>8</v>
      </c>
      <c r="C300" s="125" t="s">
        <v>25</v>
      </c>
      <c r="D300" s="134"/>
      <c r="E300" s="125" t="s">
        <v>37</v>
      </c>
      <c r="F300" s="125" t="s">
        <v>5</v>
      </c>
      <c r="G300" s="126">
        <v>26500</v>
      </c>
      <c r="H300" s="126">
        <v>26500</v>
      </c>
      <c r="I300" s="126"/>
      <c r="J300" s="142"/>
      <c r="K300" s="136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</row>
    <row r="301" spans="1:167" s="11" customFormat="1" x14ac:dyDescent="0.25">
      <c r="A301" s="115" t="s">
        <v>448</v>
      </c>
      <c r="B301" s="115" t="s">
        <v>8</v>
      </c>
      <c r="C301" s="116" t="s">
        <v>555</v>
      </c>
      <c r="D301" s="117"/>
      <c r="E301" s="119" t="s">
        <v>29</v>
      </c>
      <c r="F301" s="119" t="s">
        <v>58</v>
      </c>
      <c r="G301" s="120">
        <v>104650</v>
      </c>
      <c r="H301" s="120">
        <v>104650</v>
      </c>
      <c r="I301" s="120"/>
      <c r="J301" s="121"/>
      <c r="K301" s="122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</row>
    <row r="302" spans="1:167" s="203" customFormat="1" x14ac:dyDescent="0.25">
      <c r="A302" s="156" t="s">
        <v>449</v>
      </c>
      <c r="B302" s="156" t="s">
        <v>8</v>
      </c>
      <c r="C302" s="150" t="s">
        <v>642</v>
      </c>
      <c r="D302" s="159"/>
      <c r="E302" s="150" t="s">
        <v>29</v>
      </c>
      <c r="F302" s="150" t="s">
        <v>58</v>
      </c>
      <c r="G302" s="160">
        <v>0</v>
      </c>
      <c r="H302" s="160">
        <v>0</v>
      </c>
      <c r="I302" s="160"/>
      <c r="J302" s="161"/>
      <c r="K302" s="162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</row>
    <row r="303" spans="1:167" s="11" customFormat="1" x14ac:dyDescent="0.25">
      <c r="A303" s="115" t="s">
        <v>450</v>
      </c>
      <c r="B303" s="115" t="s">
        <v>8</v>
      </c>
      <c r="C303" s="116" t="s">
        <v>556</v>
      </c>
      <c r="D303" s="117"/>
      <c r="E303" s="119" t="s">
        <v>29</v>
      </c>
      <c r="F303" s="119" t="s">
        <v>58</v>
      </c>
      <c r="G303" s="120">
        <v>2762.98</v>
      </c>
      <c r="H303" s="120">
        <v>2762.98</v>
      </c>
      <c r="I303" s="120"/>
      <c r="J303" s="121"/>
      <c r="K303" s="122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</row>
    <row r="304" spans="1:167" s="203" customFormat="1" x14ac:dyDescent="0.25">
      <c r="A304" s="156" t="s">
        <v>451</v>
      </c>
      <c r="B304" s="156" t="s">
        <v>8</v>
      </c>
      <c r="C304" s="158" t="s">
        <v>557</v>
      </c>
      <c r="D304" s="159"/>
      <c r="E304" s="150" t="s">
        <v>29</v>
      </c>
      <c r="F304" s="150" t="s">
        <v>58</v>
      </c>
      <c r="G304" s="160">
        <v>0</v>
      </c>
      <c r="H304" s="160">
        <v>0</v>
      </c>
      <c r="I304" s="160"/>
      <c r="J304" s="161"/>
      <c r="K304" s="162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</row>
    <row r="305" spans="1:167" s="203" customFormat="1" x14ac:dyDescent="0.25">
      <c r="A305" s="156" t="s">
        <v>452</v>
      </c>
      <c r="B305" s="156" t="s">
        <v>8</v>
      </c>
      <c r="C305" s="158" t="s">
        <v>558</v>
      </c>
      <c r="D305" s="159"/>
      <c r="E305" s="150" t="s">
        <v>29</v>
      </c>
      <c r="F305" s="150" t="s">
        <v>58</v>
      </c>
      <c r="G305" s="160">
        <v>0</v>
      </c>
      <c r="H305" s="160">
        <v>0</v>
      </c>
      <c r="I305" s="160"/>
      <c r="J305" s="161"/>
      <c r="K305" s="162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</row>
    <row r="306" spans="1:167" s="194" customFormat="1" x14ac:dyDescent="0.25">
      <c r="A306" s="22" t="s">
        <v>453</v>
      </c>
      <c r="B306" s="22" t="s">
        <v>8</v>
      </c>
      <c r="C306" s="104" t="s">
        <v>559</v>
      </c>
      <c r="D306" s="105"/>
      <c r="E306" s="24" t="s">
        <v>30</v>
      </c>
      <c r="F306" s="24" t="s">
        <v>5</v>
      </c>
      <c r="G306" s="106">
        <v>1000</v>
      </c>
      <c r="H306" s="106">
        <v>0</v>
      </c>
      <c r="I306" s="106"/>
      <c r="J306" s="107"/>
      <c r="K306" s="108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</row>
    <row r="307" spans="1:167" s="195" customFormat="1" x14ac:dyDescent="0.25">
      <c r="A307" s="124" t="s">
        <v>454</v>
      </c>
      <c r="B307" s="124" t="s">
        <v>8</v>
      </c>
      <c r="C307" s="143" t="s">
        <v>560</v>
      </c>
      <c r="D307" s="144"/>
      <c r="E307" s="125" t="s">
        <v>27</v>
      </c>
      <c r="F307" s="125" t="s">
        <v>5</v>
      </c>
      <c r="G307" s="145">
        <v>26953.4</v>
      </c>
      <c r="H307" s="145">
        <v>27166.38</v>
      </c>
      <c r="I307" s="145"/>
      <c r="J307" s="146"/>
      <c r="K307" s="147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</row>
    <row r="308" spans="1:167" s="11" customFormat="1" x14ac:dyDescent="0.25">
      <c r="A308" s="14" t="s">
        <v>455</v>
      </c>
      <c r="B308" s="14" t="s">
        <v>8</v>
      </c>
      <c r="C308" s="16" t="s">
        <v>643</v>
      </c>
      <c r="D308" s="93"/>
      <c r="E308" s="16" t="s">
        <v>29</v>
      </c>
      <c r="F308" s="16" t="s">
        <v>58</v>
      </c>
      <c r="G308" s="94">
        <v>0</v>
      </c>
      <c r="H308" s="94">
        <v>0</v>
      </c>
      <c r="I308" s="94"/>
      <c r="J308" s="95"/>
      <c r="K308" s="96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</row>
    <row r="309" spans="1:167" s="195" customFormat="1" x14ac:dyDescent="0.25">
      <c r="A309" s="124" t="s">
        <v>456</v>
      </c>
      <c r="B309" s="124" t="s">
        <v>8</v>
      </c>
      <c r="C309" s="143" t="s">
        <v>561</v>
      </c>
      <c r="D309" s="144"/>
      <c r="E309" s="125" t="s">
        <v>33</v>
      </c>
      <c r="F309" s="125" t="s">
        <v>5</v>
      </c>
      <c r="G309" s="145">
        <v>5000</v>
      </c>
      <c r="H309" s="145">
        <v>5000</v>
      </c>
      <c r="I309" s="145"/>
      <c r="J309" s="146"/>
      <c r="K309" s="147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</row>
    <row r="310" spans="1:167" s="194" customFormat="1" x14ac:dyDescent="0.25">
      <c r="A310" s="22" t="s">
        <v>457</v>
      </c>
      <c r="B310" s="22" t="s">
        <v>8</v>
      </c>
      <c r="C310" s="104" t="s">
        <v>563</v>
      </c>
      <c r="D310" s="105"/>
      <c r="E310" s="24" t="s">
        <v>30</v>
      </c>
      <c r="F310" s="24" t="s">
        <v>5</v>
      </c>
      <c r="G310" s="106">
        <v>1250</v>
      </c>
      <c r="H310" s="106">
        <v>0</v>
      </c>
      <c r="I310" s="106"/>
      <c r="J310" s="107"/>
      <c r="K310" s="108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</row>
    <row r="311" spans="1:167" s="194" customFormat="1" x14ac:dyDescent="0.25">
      <c r="A311" s="22" t="s">
        <v>458</v>
      </c>
      <c r="B311" s="22" t="s">
        <v>8</v>
      </c>
      <c r="C311" s="104" t="s">
        <v>562</v>
      </c>
      <c r="D311" s="105"/>
      <c r="E311" s="24" t="s">
        <v>30</v>
      </c>
      <c r="F311" s="24" t="s">
        <v>5</v>
      </c>
      <c r="G311" s="106">
        <v>1250</v>
      </c>
      <c r="H311" s="106">
        <v>0</v>
      </c>
      <c r="I311" s="106"/>
      <c r="J311" s="107"/>
      <c r="K311" s="108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</row>
    <row r="312" spans="1:167" s="194" customFormat="1" x14ac:dyDescent="0.25">
      <c r="A312" s="22" t="s">
        <v>459</v>
      </c>
      <c r="B312" s="22" t="s">
        <v>8</v>
      </c>
      <c r="C312" s="104" t="s">
        <v>564</v>
      </c>
      <c r="D312" s="105"/>
      <c r="E312" s="24" t="s">
        <v>30</v>
      </c>
      <c r="F312" s="24" t="s">
        <v>5</v>
      </c>
      <c r="G312" s="106">
        <v>1250</v>
      </c>
      <c r="H312" s="106">
        <v>0</v>
      </c>
      <c r="I312" s="106"/>
      <c r="J312" s="107"/>
      <c r="K312" s="108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</row>
    <row r="313" spans="1:167" s="194" customFormat="1" x14ac:dyDescent="0.25">
      <c r="A313" s="22" t="s">
        <v>460</v>
      </c>
      <c r="B313" s="22" t="s">
        <v>8</v>
      </c>
      <c r="C313" s="104" t="s">
        <v>565</v>
      </c>
      <c r="D313" s="105"/>
      <c r="E313" s="24" t="s">
        <v>30</v>
      </c>
      <c r="F313" s="24" t="s">
        <v>5</v>
      </c>
      <c r="G313" s="106">
        <v>1250</v>
      </c>
      <c r="H313" s="106">
        <v>0</v>
      </c>
      <c r="I313" s="106"/>
      <c r="J313" s="107"/>
      <c r="K313" s="108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</row>
    <row r="314" spans="1:167" s="194" customFormat="1" x14ac:dyDescent="0.25">
      <c r="A314" s="22" t="s">
        <v>461</v>
      </c>
      <c r="B314" s="22" t="s">
        <v>8</v>
      </c>
      <c r="C314" s="104" t="s">
        <v>566</v>
      </c>
      <c r="D314" s="105"/>
      <c r="E314" s="24" t="s">
        <v>30</v>
      </c>
      <c r="F314" s="24" t="s">
        <v>5</v>
      </c>
      <c r="G314" s="106">
        <v>1250</v>
      </c>
      <c r="H314" s="106">
        <v>0</v>
      </c>
      <c r="I314" s="106"/>
      <c r="J314" s="107"/>
      <c r="K314" s="108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</row>
    <row r="315" spans="1:167" s="194" customFormat="1" x14ac:dyDescent="0.25">
      <c r="A315" s="22" t="s">
        <v>462</v>
      </c>
      <c r="B315" s="22" t="s">
        <v>8</v>
      </c>
      <c r="C315" s="104" t="s">
        <v>567</v>
      </c>
      <c r="D315" s="105"/>
      <c r="E315" s="24" t="s">
        <v>30</v>
      </c>
      <c r="F315" s="24" t="s">
        <v>5</v>
      </c>
      <c r="G315" s="106">
        <v>1250</v>
      </c>
      <c r="H315" s="106">
        <v>0</v>
      </c>
      <c r="I315" s="106"/>
      <c r="J315" s="107"/>
      <c r="K315" s="108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</row>
    <row r="316" spans="1:167" s="195" customFormat="1" x14ac:dyDescent="0.25">
      <c r="A316" s="124" t="s">
        <v>463</v>
      </c>
      <c r="B316" s="124" t="s">
        <v>8</v>
      </c>
      <c r="C316" s="143" t="s">
        <v>568</v>
      </c>
      <c r="D316" s="144"/>
      <c r="E316" s="125" t="s">
        <v>27</v>
      </c>
      <c r="F316" s="125" t="s">
        <v>58</v>
      </c>
      <c r="G316" s="145">
        <v>16580</v>
      </c>
      <c r="H316" s="145">
        <v>16580</v>
      </c>
      <c r="I316" s="145"/>
      <c r="J316" s="146"/>
      <c r="K316" s="147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</row>
    <row r="317" spans="1:167" s="194" customFormat="1" x14ac:dyDescent="0.25">
      <c r="A317" s="22" t="s">
        <v>464</v>
      </c>
      <c r="B317" s="22" t="s">
        <v>8</v>
      </c>
      <c r="C317" s="104" t="s">
        <v>569</v>
      </c>
      <c r="D317" s="105"/>
      <c r="E317" s="24" t="s">
        <v>30</v>
      </c>
      <c r="F317" s="24" t="s">
        <v>5</v>
      </c>
      <c r="G317" s="106">
        <v>22320.17</v>
      </c>
      <c r="H317" s="106">
        <v>0</v>
      </c>
      <c r="I317" s="106"/>
      <c r="J317" s="107"/>
      <c r="K317" s="108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</row>
    <row r="318" spans="1:167" s="11" customFormat="1" x14ac:dyDescent="0.25">
      <c r="A318" s="178"/>
      <c r="B318" s="178"/>
      <c r="C318" s="179"/>
      <c r="D318" s="180"/>
      <c r="E318" s="181"/>
      <c r="F318" s="181"/>
      <c r="G318" s="91">
        <f>SUM(G260:G317)</f>
        <v>278808.67</v>
      </c>
      <c r="H318" s="91">
        <f>SUM(H260:H317)</f>
        <v>248868.31000000003</v>
      </c>
      <c r="I318" s="182"/>
      <c r="J318" s="183"/>
      <c r="K318" s="184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</row>
    <row r="319" spans="1:167" x14ac:dyDescent="0.25">
      <c r="A319" s="47"/>
      <c r="B319" s="47"/>
      <c r="C319" s="48"/>
      <c r="D319" s="49"/>
      <c r="E319" s="50"/>
      <c r="F319" s="51"/>
      <c r="G319" s="51">
        <f>+G32+G49+G57+G99+G131+G153+G168+G219+G242+G259+G318</f>
        <v>4295275.040000001</v>
      </c>
      <c r="H319" s="51">
        <f>+H32+H49+H57+H99+H131+H153+H168+H219+H242+H259+H318</f>
        <v>3440323.1200000006</v>
      </c>
      <c r="I319" s="52"/>
      <c r="J319" s="53"/>
      <c r="K319" s="53"/>
    </row>
    <row r="321" spans="1:167" x14ac:dyDescent="0.25">
      <c r="E321" s="11" t="s">
        <v>597</v>
      </c>
      <c r="G321" s="12">
        <v>2750000</v>
      </c>
      <c r="H321" s="12">
        <f>G321</f>
        <v>2750000</v>
      </c>
    </row>
    <row r="322" spans="1:167" s="11" customFormat="1" x14ac:dyDescent="0.25">
      <c r="C322" s="5"/>
      <c r="E322" s="11" t="s">
        <v>598</v>
      </c>
      <c r="G322" s="112">
        <v>1558847.51</v>
      </c>
      <c r="H322" s="112">
        <f>G322</f>
        <v>1558847.51</v>
      </c>
      <c r="J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</row>
    <row r="323" spans="1:167" s="11" customFormat="1" x14ac:dyDescent="0.25">
      <c r="C323" s="5"/>
      <c r="E323" s="11" t="s">
        <v>599</v>
      </c>
      <c r="G323" s="113">
        <f>SUM(G321:G322)</f>
        <v>4308847.51</v>
      </c>
      <c r="H323" s="113">
        <f>SUM(H321:H322)</f>
        <v>4308847.51</v>
      </c>
      <c r="J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</row>
    <row r="324" spans="1:167" s="11" customFormat="1" x14ac:dyDescent="0.25">
      <c r="C324" s="5"/>
      <c r="E324" s="11" t="s">
        <v>596</v>
      </c>
      <c r="G324" s="12">
        <f>G323-Table6[[#Totals],[Max Spend]]</f>
        <v>13572.469999998808</v>
      </c>
      <c r="H324" s="12">
        <f>+H323-Table6[[#Totals],[YTD Expenses]]</f>
        <v>868524.3899999992</v>
      </c>
      <c r="J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</row>
    <row r="325" spans="1:167" s="11" customFormat="1" x14ac:dyDescent="0.25">
      <c r="C325" s="5"/>
      <c r="J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</row>
    <row r="326" spans="1:167" s="11" customFormat="1" x14ac:dyDescent="0.25">
      <c r="C326" s="5"/>
      <c r="J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</row>
    <row r="327" spans="1:167" x14ac:dyDescent="0.25">
      <c r="A327" s="174"/>
      <c r="B327" s="174"/>
      <c r="C327" s="97" t="s">
        <v>261</v>
      </c>
      <c r="H327" s="12"/>
    </row>
    <row r="328" spans="1:167" s="11" customFormat="1" x14ac:dyDescent="0.25">
      <c r="A328" s="99"/>
      <c r="B328" s="99"/>
      <c r="C328" s="98" t="s">
        <v>594</v>
      </c>
      <c r="J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</row>
    <row r="329" spans="1:167" s="11" customFormat="1" x14ac:dyDescent="0.25">
      <c r="A329" s="175"/>
      <c r="B329" s="175"/>
      <c r="C329" s="98" t="s">
        <v>595</v>
      </c>
      <c r="J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</row>
    <row r="330" spans="1:167" s="11" customFormat="1" x14ac:dyDescent="0.25">
      <c r="A330" s="176"/>
      <c r="B330" s="176"/>
      <c r="C330" s="97" t="s">
        <v>12</v>
      </c>
      <c r="J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</row>
    <row r="331" spans="1:167" x14ac:dyDescent="0.25">
      <c r="A331" s="100"/>
      <c r="B331" s="100"/>
      <c r="C331" s="101" t="s">
        <v>21</v>
      </c>
    </row>
  </sheetData>
  <pageMargins left="0.7" right="0.7" top="0.75" bottom="0.75" header="0.3" footer="0.3"/>
  <pageSetup paperSize="5" scale="85" orientation="landscape" r:id="rId1"/>
  <headerFooter>
    <oddHeader>&amp;C&amp;"-,Bold"&amp;16COUNCIL DISTRICT SERVICE FUND FY2015</oddHeader>
    <oddFooter>Page &amp;P of &amp;N</oddFooter>
  </headerFooter>
  <rowBreaks count="1" manualBreakCount="1">
    <brk id="263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5FE87-4404-436B-AA65-526EF9D465B1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FY17 CDSF Dashboard</vt:lpstr>
      <vt:lpstr>'FY17 CDSF Dashboard'!Print_Area</vt:lpstr>
      <vt:lpstr>'FY17 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Administrator</cp:lastModifiedBy>
  <cp:lastPrinted>2015-08-27T13:43:32Z</cp:lastPrinted>
  <dcterms:created xsi:type="dcterms:W3CDTF">2014-06-27T03:00:41Z</dcterms:created>
  <dcterms:modified xsi:type="dcterms:W3CDTF">2018-07-17T17:58:49Z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